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600" windowHeight="9765" tabRatio="928"/>
  </bookViews>
  <sheets>
    <sheet name="封面" sheetId="1" r:id="rId1"/>
    <sheet name="ML" sheetId="4" r:id="rId2"/>
    <sheet name="01" sheetId="2" r:id="rId3"/>
    <sheet name="02" sheetId="3" r:id="rId4"/>
    <sheet name="03" sheetId="5" r:id="rId5"/>
    <sheet name="03说明" sheetId="20" r:id="rId6"/>
    <sheet name="04" sheetId="6" r:id="rId7"/>
    <sheet name="05" sheetId="7" r:id="rId8"/>
    <sheet name="06" sheetId="8" r:id="rId9"/>
    <sheet name="07" sheetId="9" r:id="rId10"/>
    <sheet name="08" sheetId="10" r:id="rId11"/>
    <sheet name="06说明" sheetId="21" r:id="rId12"/>
    <sheet name="09" sheetId="11" r:id="rId13"/>
    <sheet name="09说明" sheetId="30" r:id="rId14"/>
    <sheet name="10" sheetId="12" r:id="rId15"/>
    <sheet name="11" sheetId="13" r:id="rId16"/>
    <sheet name="12" sheetId="14" r:id="rId17"/>
    <sheet name="13" sheetId="15" r:id="rId18"/>
    <sheet name="14" sheetId="23" r:id="rId19"/>
    <sheet name="14说明 " sheetId="31" r:id="rId20"/>
    <sheet name="15" sheetId="25" r:id="rId21"/>
    <sheet name="16" sheetId="16" r:id="rId22"/>
    <sheet name="17" sheetId="17" r:id="rId23"/>
    <sheet name="18" sheetId="26" r:id="rId24"/>
    <sheet name="19" sheetId="27" r:id="rId25"/>
    <sheet name="20" sheetId="28" r:id="rId26"/>
    <sheet name="21" sheetId="29" r:id="rId27"/>
  </sheets>
  <definedNames>
    <definedName name="_xlnm._FilterDatabase" localSheetId="12" hidden="1">'09'!#REF!</definedName>
    <definedName name="_xlnm._FilterDatabase" localSheetId="6" hidden="1">'04'!$A$6:$B$536</definedName>
    <definedName name="fa">#REF!</definedName>
    <definedName name="_xlnm.Print_Area" localSheetId="4">'03'!$A$1:$P$41</definedName>
    <definedName name="_xlnm.Print_Area" localSheetId="5">'03说明'!$A$1:$A$3</definedName>
    <definedName name="_xlnm.Print_Area" localSheetId="6">'04'!$A$1:$B$536</definedName>
    <definedName name="_xlnm.Print_Area" localSheetId="20">'15'!$A$1:$J$36</definedName>
    <definedName name="_xlnm.Print_Area" localSheetId="23">'18'!$A$1:$H$41</definedName>
    <definedName name="_xlnm.Print_Area" localSheetId="1">ML!$A$1:$C$27</definedName>
    <definedName name="_xlnm.Print_Area" localSheetId="0">封面!$A$1:$P$11</definedName>
    <definedName name="_xlnm.Print_Titles" localSheetId="6">'04'!$2:$5</definedName>
    <definedName name="_xlnm.Print_Titles" localSheetId="7">'05'!$2:$5</definedName>
    <definedName name="_xlnm.Print_Titles" localSheetId="14">'10'!$2:$5</definedName>
    <definedName name="_xlnm.Print_Titles" localSheetId="26">'21'!$2:$4</definedName>
    <definedName name="地区名称">#REF!</definedName>
    <definedName name="_xlnm.Print_Area" localSheetId="7">'05'!$A$1:$B$60</definedName>
    <definedName name="_xlnm._FilterDatabase" localSheetId="22" hidden="1">'17'!$A$5:$G$46</definedName>
    <definedName name="_xlnm._FilterDatabase" localSheetId="26" hidden="1">'21'!$A$5:$D$30</definedName>
    <definedName name="_xlnm._FilterDatabase" localSheetId="7" hidden="1">'05'!$A$6:$B$60</definedName>
    <definedName name="_xlnm.Print_Area" localSheetId="12">'09'!$A$1:$P$21</definedName>
  </definedNames>
  <calcPr calcId="144525"/>
</workbook>
</file>

<file path=xl/comments1.xml><?xml version="1.0" encoding="utf-8"?>
<comments xmlns="http://schemas.openxmlformats.org/spreadsheetml/2006/main">
  <authors>
    <author>作者</author>
  </authors>
  <commentList>
    <comment ref="A12" authorId="0">
      <text>
        <r>
          <rPr>
            <b/>
            <sz val="9"/>
            <rFont val="宋体"/>
            <charset val="134"/>
          </rPr>
          <t>乡财科增加插入项目</t>
        </r>
        <r>
          <rPr>
            <sz val="9"/>
            <rFont val="宋体"/>
            <charset val="134"/>
          </rPr>
          <t xml:space="preserve">
</t>
        </r>
      </text>
    </comment>
  </commentList>
</comments>
</file>

<file path=xl/sharedStrings.xml><?xml version="1.0" encoding="utf-8"?>
<sst xmlns="http://schemas.openxmlformats.org/spreadsheetml/2006/main" count="1756" uniqueCount="1079">
  <si>
    <t>附件</t>
  </si>
  <si>
    <t>重庆市涪陵区2022年决算</t>
  </si>
  <si>
    <t>2023年7月</t>
  </si>
  <si>
    <t>目      录</t>
  </si>
  <si>
    <t>表1：</t>
  </si>
  <si>
    <t xml:space="preserve"> 2022年涪陵区全区收入决算表……………………………………………………………………………1</t>
  </si>
  <si>
    <t>表2：</t>
  </si>
  <si>
    <t xml:space="preserve"> 2022年涪陵区全区支出决算表……………………………………………………………………………2</t>
  </si>
  <si>
    <t>表3：</t>
  </si>
  <si>
    <t xml:space="preserve"> 2022年度涪陵区级一般公共预算收支决算表……………………………………………………………3</t>
  </si>
  <si>
    <t xml:space="preserve"> 关于2022年区级一般公共预算收支决算的说明…………………………………………………………4</t>
  </si>
  <si>
    <t>表4：</t>
  </si>
  <si>
    <t xml:space="preserve"> 2022年度涪陵区级一般公共预算本级支出决算表（按功能分类科目）………………………………5</t>
  </si>
  <si>
    <t>表5：</t>
  </si>
  <si>
    <t xml:space="preserve"> 2022年涪陵区级一般公共预算基本支出决算表（按经济分类科目）…………………………………17</t>
  </si>
  <si>
    <t>表6：</t>
  </si>
  <si>
    <t xml:space="preserve"> 2022年涪陵区级一般公共预算转移性收支决算表………………………………………………………19</t>
  </si>
  <si>
    <t>表7：</t>
  </si>
  <si>
    <t xml:space="preserve"> 2022年涪陵区级一般公共预算转移支付决算表（分地区）……………………………………………20</t>
  </si>
  <si>
    <t>表8：</t>
  </si>
  <si>
    <t xml:space="preserve"> 2022年涪陵区级一般公共预算转移支付决算表（分项目）……………………………………………21</t>
  </si>
  <si>
    <t xml:space="preserve"> 关于2022年区级一般公共预算转移支付收支决算的说明………………………………………………22</t>
  </si>
  <si>
    <t>表9：</t>
  </si>
  <si>
    <t xml:space="preserve"> 2022年涪陵区级政府性基金预算收支决算表……………………………………………………………23</t>
  </si>
  <si>
    <t xml:space="preserve"> 关于2022年涪陵区级政府性基金预算收支决算的说明…………………………………………………24</t>
  </si>
  <si>
    <t>表10：</t>
  </si>
  <si>
    <t xml:space="preserve"> 2022年涪陵区级政府性基金预算支出本级支出决算表…………………………………………………25</t>
  </si>
  <si>
    <t>表11：</t>
  </si>
  <si>
    <t xml:space="preserve"> 2022年涪陵区级政府性基金预算转移支付收支决算表…………………………………………………26</t>
  </si>
  <si>
    <t>表12：</t>
  </si>
  <si>
    <t xml:space="preserve"> 2022年涪陵区级政府性基金预算转移支付收支决算表（分地区）……………………………………27</t>
  </si>
  <si>
    <t>表13：</t>
  </si>
  <si>
    <t xml:space="preserve"> 2022年涪陵区级政府性基金预算转移支付收支决算表（分项目）……………………………………28</t>
  </si>
  <si>
    <t>表14：</t>
  </si>
  <si>
    <t xml:space="preserve"> 2022年涪陵区级国有资本经营预算收支决算表 ……………………………………………………… 29</t>
  </si>
  <si>
    <t xml:space="preserve"> 关于2022年涪陵区级国有资本经营预算收支决算的说明………………………………………………30</t>
  </si>
  <si>
    <t>表15：</t>
  </si>
  <si>
    <t xml:space="preserve"> 2022年涪陵区社会保险基金预算收支决算表 ………………………………………………………… 31</t>
  </si>
  <si>
    <t>表16：</t>
  </si>
  <si>
    <t xml:space="preserve"> 2022年涪陵区地方政府债务限额及余额决算情况表 ………………………………………………… 32</t>
  </si>
  <si>
    <t>表17：</t>
  </si>
  <si>
    <t xml:space="preserve"> 2022年涪陵区地方政府债券使用情况表 ……………………………………………………………… 33</t>
  </si>
  <si>
    <t>表18：</t>
  </si>
  <si>
    <t xml:space="preserve"> 2022年涪陵区本级专项债券项目实施进度情况表………………………………………………………34</t>
  </si>
  <si>
    <t>表19：</t>
  </si>
  <si>
    <t xml:space="preserve"> 2022年涪陵区地方政府债务相关情况表 ……………………………………………………………… 35</t>
  </si>
  <si>
    <t>表20：</t>
  </si>
  <si>
    <t xml:space="preserve"> 2022年涪陵区地方政府债务指标表 …………………………………………………………………… 36</t>
  </si>
  <si>
    <t>表21：</t>
  </si>
  <si>
    <t xml:space="preserve"> 2022年涪陵区级基本建设支出决算表……………………………………………………………………37</t>
  </si>
  <si>
    <t>表1</t>
  </si>
  <si>
    <t>2022年涪陵区全区收入决算表</t>
  </si>
  <si>
    <t>单位：万元</t>
  </si>
  <si>
    <t>项目</t>
  </si>
  <si>
    <t>2022年执行数</t>
  </si>
  <si>
    <t>2022年决算数</t>
  </si>
  <si>
    <t>决算数为执行数的%</t>
  </si>
  <si>
    <t>一般公共预算收入</t>
  </si>
  <si>
    <t>一、税收收入</t>
  </si>
  <si>
    <t xml:space="preserve">    增值税</t>
  </si>
  <si>
    <t xml:space="preserve">    企业所得税</t>
  </si>
  <si>
    <t xml:space="preserve">    个人所得税</t>
  </si>
  <si>
    <t xml:space="preserve">    资源税</t>
  </si>
  <si>
    <t xml:space="preserve">    城市维护建设税</t>
  </si>
  <si>
    <t xml:space="preserve">    房产税</t>
  </si>
  <si>
    <t xml:space="preserve">    印花税</t>
  </si>
  <si>
    <t xml:space="preserve">    城镇土地使用税</t>
  </si>
  <si>
    <t xml:space="preserve">    土地增值税</t>
  </si>
  <si>
    <t xml:space="preserve">    车船税</t>
  </si>
  <si>
    <t xml:space="preserve">    耕地占用税</t>
  </si>
  <si>
    <t xml:space="preserve">    契税</t>
  </si>
  <si>
    <t xml:space="preserve">    烟叶税</t>
  </si>
  <si>
    <t xml:space="preserve">    环境保护税</t>
  </si>
  <si>
    <t xml:space="preserve">    其他税收收入</t>
  </si>
  <si>
    <t>二、非税收入</t>
  </si>
  <si>
    <t xml:space="preserve">    专项收入</t>
  </si>
  <si>
    <t xml:space="preserve">    行政事业性收费收入</t>
  </si>
  <si>
    <t xml:space="preserve">    罚没收入</t>
  </si>
  <si>
    <t xml:space="preserve">    国有资源(资产)有偿使用收入</t>
  </si>
  <si>
    <t xml:space="preserve">    捐赠收入</t>
  </si>
  <si>
    <t xml:space="preserve">    政府住房基金收入</t>
  </si>
  <si>
    <t xml:space="preserve">    其他收入</t>
  </si>
  <si>
    <t>政府性基金收入</t>
  </si>
  <si>
    <t>国有资本经营预算收入</t>
  </si>
  <si>
    <t>表2</t>
  </si>
  <si>
    <t>2022年涪陵区全区支出决算表</t>
  </si>
  <si>
    <t>一般公共预算支出</t>
  </si>
  <si>
    <t xml:space="preserve">    一、一般公共服务支出</t>
  </si>
  <si>
    <t xml:space="preserve">    二、外交支出</t>
  </si>
  <si>
    <t xml:space="preserve">    三、国防支出</t>
  </si>
  <si>
    <t xml:space="preserve">    四、公共安全支出</t>
  </si>
  <si>
    <t xml:space="preserve">    五、教育支出</t>
  </si>
  <si>
    <t xml:space="preserve">    六、科学技术支出</t>
  </si>
  <si>
    <t xml:space="preserve">    七、文化旅游体育与传媒支出</t>
  </si>
  <si>
    <t xml:space="preserve">    八、社会保障和就业支出</t>
  </si>
  <si>
    <t xml:space="preserve">    九、卫生健康支出</t>
  </si>
  <si>
    <t xml:space="preserve">    十、节能环保支出</t>
  </si>
  <si>
    <t xml:space="preserve">    十一、城乡社区支出</t>
  </si>
  <si>
    <t xml:space="preserve">    十二、农林水支出</t>
  </si>
  <si>
    <t xml:space="preserve">    十三、交通运输支出</t>
  </si>
  <si>
    <t xml:space="preserve">    十四、资源勘探工业信息等支出</t>
  </si>
  <si>
    <t xml:space="preserve">    十五、商业服务业等支出</t>
  </si>
  <si>
    <t xml:space="preserve">    十六、金融支出</t>
  </si>
  <si>
    <t xml:space="preserve">    十七、援助其他地区支出</t>
  </si>
  <si>
    <t xml:space="preserve">    十八、自然资源海洋气象等支出</t>
  </si>
  <si>
    <t xml:space="preserve">    十九、住房保障支出</t>
  </si>
  <si>
    <t xml:space="preserve">    二十、粮油物资储备支出</t>
  </si>
  <si>
    <t xml:space="preserve">    二十一、灾害防治及应急管理支出</t>
  </si>
  <si>
    <t xml:space="preserve">    二十二、其他支出</t>
  </si>
  <si>
    <t xml:space="preserve">    二十三、债务付息支出</t>
  </si>
  <si>
    <t xml:space="preserve">    二十四、债务发行费用支出</t>
  </si>
  <si>
    <t>政府性基金预算支出</t>
  </si>
  <si>
    <t>国有资本经营预算支出</t>
  </si>
  <si>
    <t>表3</t>
  </si>
  <si>
    <t xml:space="preserve"> 2022年度涪陵区级一般公共预算收支决算表</t>
  </si>
  <si>
    <t>收      入</t>
  </si>
  <si>
    <t>预算数</t>
  </si>
  <si>
    <t>调整
预算数</t>
  </si>
  <si>
    <t>变动预算数</t>
  </si>
  <si>
    <t>执行数</t>
  </si>
  <si>
    <t>决算数</t>
  </si>
  <si>
    <t>决算为变动预算数的%</t>
  </si>
  <si>
    <t>决算为上年决算数的%</t>
  </si>
  <si>
    <t>支      出</t>
  </si>
  <si>
    <t>总  计</t>
  </si>
  <si>
    <t>—</t>
  </si>
  <si>
    <t>本级收入合计</t>
  </si>
  <si>
    <t>本级支出合计</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</si>
  <si>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</si>
  <si>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</si>
  <si>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</si>
  <si>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</si>
  <si>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</si>
  <si>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</si>
  <si>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</si>
  <si>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</si>
  <si>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</si>
  <si>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</si>
  <si>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</si>
  <si>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</si>
  <si>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</si>
  <si>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</si>
  <si>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</si>
  <si>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</si>
  <si>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</si>
  <si>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</si>
  <si>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</si>
  <si>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</si>
  <si>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</si>
  <si>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</si>
  <si>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</si>
  <si>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二十四、债务付息支出</t>
  </si>
  <si>
    <t>二十五、债务发行费用支出</t>
  </si>
  <si>
    <t>转移性收入合计</t>
  </si>
  <si>
    <t>转移性支出合计</t>
  </si>
  <si>
    <t>一、上级补助收入</t>
  </si>
  <si>
    <t>一、上解上级支出</t>
  </si>
  <si>
    <t>二、乡镇街道（含高新区）上解收入</t>
  </si>
  <si>
    <t>二、补助乡镇街道（含高新区）支出</t>
  </si>
  <si>
    <t>三、动用预算稳定调节基金</t>
  </si>
  <si>
    <t>三、地方政府一般债务还本支出</t>
  </si>
  <si>
    <t>四、区域间转移性收入</t>
  </si>
  <si>
    <t xml:space="preserve">    地方政府债券还本支出（本级财力）</t>
  </si>
  <si>
    <t>五、调入资金</t>
  </si>
  <si>
    <t xml:space="preserve">    地方政府债券还本支出（再融资）</t>
  </si>
  <si>
    <t xml:space="preserve">六、地方政府一般债务转贷收入 </t>
  </si>
  <si>
    <t xml:space="preserve">    地方政府外债借款还本支出（本级财力）</t>
  </si>
  <si>
    <t xml:space="preserve">    新增</t>
  </si>
  <si>
    <t>四、调出资金</t>
  </si>
  <si>
    <t xml:space="preserve">    再融资</t>
  </si>
  <si>
    <t>五、安排预算稳定调节基金</t>
  </si>
  <si>
    <t>七、上年结转</t>
  </si>
  <si>
    <t>六、结转下年</t>
  </si>
  <si>
    <t xml:space="preserve">        </t>
  </si>
  <si>
    <t>关于2022年区级一般公共预算收支决算的说明</t>
  </si>
  <si>
    <t xml:space="preserve">        一般公共预算是以税收为主体的财政收入，安排用于保障和改善民生、推动经济社会发展、维护国家安全、维持国家机构政策运转等方面的收支预算。
         以上表格直观反映2022年区级一般公共预算收入与支出的平衡关系。收入总计（本级收入合计+转移性收入合计）=支出总计（本级支出合计+转移性支出合计）。
        调整预算数是指根据预算法规定，经区人大常委会审查批准对年初预算进行调整后形成的预算数；变动预算数是指在调整预算数的基础上，根据预算法规定，因不需地方配套的上级专项转移支付增加、上下级结算等不属于预算调整事项但引起预算收支变动后形成的预算数，下同。
        一、2022年区级一般公共预算收入年初预算数为385195万元，调整预算数为456287万元，变动预算数为456287万元，执行数为471527万元，决算数为471527万元，下降3%。其中，税收收入354477万元，下降3.9 %；非税收入117050万元，下降0.03%。
        一般公共预算区级收入加上上级补助、调入资金、乡镇（街道）上解和地方政府债务转贷收入等，收入总计1467479万元。
        二、2022年区级一般公共预算支出
        2022年区级一般公共预算支出年初预算数为1053694万元，调整预算数1100701万元，变动预算数1127984万元 ，执行数为1041683万元，决算数为 1041683万元，增长2.8%。
       一般公共预算区级支出加上补助乡镇（街道）、安排预算稳定调节基金和地方政府债务还本支出等，支出总计1467479万元。</t>
  </si>
  <si>
    <t>表4</t>
  </si>
  <si>
    <t>2022年度涪陵区级一般公共预算本级支出决算表</t>
  </si>
  <si>
    <t>（按功能分类科目）</t>
  </si>
  <si>
    <t>支出</t>
  </si>
  <si>
    <t>一般公共服务支出</t>
  </si>
  <si>
    <t xml:space="preserve">  人大事务</t>
  </si>
  <si>
    <t xml:space="preserve">    行政运行</t>
  </si>
  <si>
    <t xml:space="preserve">    一般行政管理事务</t>
  </si>
  <si>
    <t xml:space="preserve">    人大会议</t>
  </si>
  <si>
    <t xml:space="preserve">    人大监督</t>
  </si>
  <si>
    <t xml:space="preserve">    人大代表履职能力提升</t>
  </si>
  <si>
    <t xml:space="preserve">    代表工作</t>
  </si>
  <si>
    <t xml:space="preserve">    事业运行</t>
  </si>
  <si>
    <t xml:space="preserve">  政协事务</t>
  </si>
  <si>
    <t xml:space="preserve">    政协会议</t>
  </si>
  <si>
    <t xml:space="preserve">    委员视察</t>
  </si>
  <si>
    <t xml:space="preserve">    参政议政</t>
  </si>
  <si>
    <t xml:space="preserve">    其他政协事务支出</t>
  </si>
  <si>
    <t xml:space="preserve">  政府办公厅(室)及相关机构事务</t>
  </si>
  <si>
    <t xml:space="preserve">    政务公开审批</t>
  </si>
  <si>
    <t xml:space="preserve">    信访事务</t>
  </si>
  <si>
    <t xml:space="preserve">    其他政府办公厅(室)及相关机构事务支出</t>
  </si>
  <si>
    <t xml:space="preserve">  发展与改革事务</t>
  </si>
  <si>
    <t xml:space="preserve">    物价管理</t>
  </si>
  <si>
    <t xml:space="preserve">    其他发展与改革事务支出</t>
  </si>
  <si>
    <t xml:space="preserve">  统计信息事务</t>
  </si>
  <si>
    <t xml:space="preserve">    专项普查活动</t>
  </si>
  <si>
    <t xml:space="preserve">    统计抽样调查</t>
  </si>
  <si>
    <t xml:space="preserve">  财政事务</t>
  </si>
  <si>
    <t xml:space="preserve">    信息化建设</t>
  </si>
  <si>
    <t xml:space="preserve">    财政委托业务支出</t>
  </si>
  <si>
    <t xml:space="preserve">    其他财政事务支出</t>
  </si>
  <si>
    <t xml:space="preserve">  税收事务</t>
  </si>
  <si>
    <t xml:space="preserve">  审计事务</t>
  </si>
  <si>
    <t xml:space="preserve">    审计业务</t>
  </si>
  <si>
    <t xml:space="preserve">  纪检监察事务</t>
  </si>
  <si>
    <t xml:space="preserve">    大案要案查处</t>
  </si>
  <si>
    <t xml:space="preserve">    其他纪检监察事务支出</t>
  </si>
  <si>
    <t xml:space="preserve">  商贸事务</t>
  </si>
  <si>
    <t xml:space="preserve">  港澳台事务</t>
  </si>
  <si>
    <t xml:space="preserve">  档案事务</t>
  </si>
  <si>
    <t xml:space="preserve">    档案馆</t>
  </si>
  <si>
    <t xml:space="preserve">  民主党派及工商联事务</t>
  </si>
  <si>
    <t xml:space="preserve">  群众团体事务</t>
  </si>
  <si>
    <t xml:space="preserve">    其他群众团体事务支出</t>
  </si>
  <si>
    <t xml:space="preserve">  党委办公厅(室)及相关机构事务</t>
  </si>
  <si>
    <t xml:space="preserve">  组织事务</t>
  </si>
  <si>
    <t xml:space="preserve">    其他组织事务支出</t>
  </si>
  <si>
    <t xml:space="preserve">  宣传事务</t>
  </si>
  <si>
    <t xml:space="preserve">  统战事务</t>
  </si>
  <si>
    <t xml:space="preserve">    宗教事务</t>
  </si>
  <si>
    <t xml:space="preserve">  其他共产党事务支出(款)</t>
  </si>
  <si>
    <t xml:space="preserve">    其他共产党事务支出(项)</t>
  </si>
  <si>
    <t xml:space="preserve">  网信事务</t>
  </si>
  <si>
    <t xml:space="preserve">  市场监督管理事务</t>
  </si>
  <si>
    <t xml:space="preserve">    其他市场监督管理事务</t>
  </si>
  <si>
    <t xml:space="preserve">  其他一般公共服务支出(款)</t>
  </si>
  <si>
    <t xml:space="preserve">    其他一般公共服务支出(项)</t>
  </si>
  <si>
    <t>国防支出</t>
  </si>
  <si>
    <t xml:space="preserve">  国防动员</t>
  </si>
  <si>
    <t xml:space="preserve">    人民防空</t>
  </si>
  <si>
    <t xml:space="preserve">    民兵</t>
  </si>
  <si>
    <t>公共安全支出</t>
  </si>
  <si>
    <t xml:space="preserve">  公安</t>
  </si>
  <si>
    <t xml:space="preserve">    执法办案</t>
  </si>
  <si>
    <t xml:space="preserve">    其他公安支出</t>
  </si>
  <si>
    <t xml:space="preserve">  国家安全</t>
  </si>
  <si>
    <t xml:space="preserve">    其他国家安全支出</t>
  </si>
  <si>
    <t xml:space="preserve">  检察</t>
  </si>
  <si>
    <t xml:space="preserve">    其他检察支出</t>
  </si>
  <si>
    <t xml:space="preserve">  法院</t>
  </si>
  <si>
    <t xml:space="preserve">    其他法院支出</t>
  </si>
  <si>
    <t xml:space="preserve">  司法</t>
  </si>
  <si>
    <t xml:space="preserve">    基层司法业务</t>
  </si>
  <si>
    <t xml:space="preserve">    普法宣传</t>
  </si>
  <si>
    <t xml:space="preserve">    公共法律服务</t>
  </si>
  <si>
    <t xml:space="preserve">    社区矫正</t>
  </si>
  <si>
    <t xml:space="preserve">    法治建设</t>
  </si>
  <si>
    <t>教育支出</t>
  </si>
  <si>
    <t xml:space="preserve">  教育管理事务</t>
  </si>
  <si>
    <t xml:space="preserve">  普通教育</t>
  </si>
  <si>
    <t xml:space="preserve">    学前教育</t>
  </si>
  <si>
    <t xml:space="preserve">    小学教育</t>
  </si>
  <si>
    <t xml:space="preserve">    初中教育</t>
  </si>
  <si>
    <t xml:space="preserve">    高中教育</t>
  </si>
  <si>
    <t xml:space="preserve">    其他普通教育支出</t>
  </si>
  <si>
    <t xml:space="preserve">  职业教育</t>
  </si>
  <si>
    <t xml:space="preserve">    中等职业教育</t>
  </si>
  <si>
    <t xml:space="preserve">    技校教育</t>
  </si>
  <si>
    <t xml:space="preserve">    其他职业教育支出</t>
  </si>
  <si>
    <t xml:space="preserve">  广播电视教育</t>
  </si>
  <si>
    <t xml:space="preserve">    广播电视学校</t>
  </si>
  <si>
    <t xml:space="preserve">  特殊教育</t>
  </si>
  <si>
    <t xml:space="preserve">    特殊学校教育</t>
  </si>
  <si>
    <t xml:space="preserve">    其他特殊教育支出</t>
  </si>
  <si>
    <t xml:space="preserve">  进修及培训</t>
  </si>
  <si>
    <t xml:space="preserve">    干部教育</t>
  </si>
  <si>
    <t xml:space="preserve">    培训支出</t>
  </si>
  <si>
    <t xml:space="preserve">  教育费附加安排的支出</t>
  </si>
  <si>
    <t xml:space="preserve">    其他教育费附加安排的支出</t>
  </si>
  <si>
    <t xml:space="preserve">  其他教育支出(款)</t>
  </si>
  <si>
    <t xml:space="preserve">    其他教育支出(项)</t>
  </si>
  <si>
    <t>科学技术支出</t>
  </si>
  <si>
    <t xml:space="preserve">  科学技术管理事务</t>
  </si>
  <si>
    <t xml:space="preserve">  应用研究</t>
  </si>
  <si>
    <t xml:space="preserve">    其他应用研究支出</t>
  </si>
  <si>
    <t xml:space="preserve">  技术研究与开发</t>
  </si>
  <si>
    <t xml:space="preserve">    科技成果转化与扩散</t>
  </si>
  <si>
    <t xml:space="preserve">    其他技术研究与开发支出</t>
  </si>
  <si>
    <t xml:space="preserve">  科技条件与服务</t>
  </si>
  <si>
    <t xml:space="preserve">    机构运行</t>
  </si>
  <si>
    <t xml:space="preserve">    其他科技条件与服务支出</t>
  </si>
  <si>
    <t xml:space="preserve">  社会科学</t>
  </si>
  <si>
    <t xml:space="preserve">    社会科学研究机构</t>
  </si>
  <si>
    <t xml:space="preserve">    社会科学研究</t>
  </si>
  <si>
    <t xml:space="preserve">  科学技术普及</t>
  </si>
  <si>
    <t xml:space="preserve">    科普活动</t>
  </si>
  <si>
    <t xml:space="preserve">    其他科学技术普及支出</t>
  </si>
  <si>
    <t xml:space="preserve">  其他科学技术支出(款)</t>
  </si>
  <si>
    <t xml:space="preserve">    科技奖励</t>
  </si>
  <si>
    <t xml:space="preserve">    其他科学技术支出(项)</t>
  </si>
  <si>
    <t>文化旅游体育与传媒支出</t>
  </si>
  <si>
    <t xml:space="preserve">  文化和旅游</t>
  </si>
  <si>
    <t xml:space="preserve">    图书馆</t>
  </si>
  <si>
    <t xml:space="preserve">    群众文化</t>
  </si>
  <si>
    <t xml:space="preserve">    文化创作与保护</t>
  </si>
  <si>
    <t xml:space="preserve">    文化和旅游市场管理</t>
  </si>
  <si>
    <t xml:space="preserve">    旅游宣传</t>
  </si>
  <si>
    <t xml:space="preserve">    文化和旅游管理事务</t>
  </si>
  <si>
    <t xml:space="preserve">    其他文化和旅游支出</t>
  </si>
  <si>
    <t xml:space="preserve">  文物</t>
  </si>
  <si>
    <t xml:space="preserve">    文物保护</t>
  </si>
  <si>
    <t xml:space="preserve">    博物馆</t>
  </si>
  <si>
    <t xml:space="preserve">  体育</t>
  </si>
  <si>
    <t xml:space="preserve">    体育竞赛</t>
  </si>
  <si>
    <t xml:space="preserve">    体育场馆</t>
  </si>
  <si>
    <t xml:space="preserve">    群众体育</t>
  </si>
  <si>
    <t xml:space="preserve">    其他体育支出</t>
  </si>
  <si>
    <t xml:space="preserve">  广播电视</t>
  </si>
  <si>
    <t xml:space="preserve">    广播电视事务</t>
  </si>
  <si>
    <t xml:space="preserve">  其他文化旅游体育与传媒支出(款)</t>
  </si>
  <si>
    <t xml:space="preserve">    宣传文化发展专项支出</t>
  </si>
  <si>
    <t xml:space="preserve">    其他文化旅游体育与传媒支出(项)</t>
  </si>
  <si>
    <t>社会保障和就业支出</t>
  </si>
  <si>
    <t xml:space="preserve">  人力资源和社会保障管理事务</t>
  </si>
  <si>
    <t xml:space="preserve">    就业管理事务</t>
  </si>
  <si>
    <t xml:space="preserve">    社会保险经办机构</t>
  </si>
  <si>
    <t xml:space="preserve">    劳动人事争议调解仲裁</t>
  </si>
  <si>
    <t xml:space="preserve">    引进人才费用</t>
  </si>
  <si>
    <t xml:space="preserve">    其他人力资源和社会保障管理事务支出</t>
  </si>
  <si>
    <t xml:space="preserve">  民政管理事务</t>
  </si>
  <si>
    <t xml:space="preserve">    社会组织管理</t>
  </si>
  <si>
    <t xml:space="preserve">    行政区划和地名管理</t>
  </si>
  <si>
    <t xml:space="preserve">    其他民政管理事务支出</t>
  </si>
  <si>
    <t xml:space="preserve">  行政事业单位养老支出</t>
  </si>
  <si>
    <t xml:space="preserve">    行政单位离退休</t>
  </si>
  <si>
    <t xml:space="preserve">    事业单位离退休</t>
  </si>
  <si>
    <t xml:space="preserve">    离退休人员管理机构</t>
  </si>
  <si>
    <t xml:space="preserve">    机关事业单位基本养老保险缴费支出</t>
  </si>
  <si>
    <t xml:space="preserve">    机关事业单位职业年金缴费支出</t>
  </si>
  <si>
    <t xml:space="preserve">    其他行政事业单位养老支出</t>
  </si>
  <si>
    <t xml:space="preserve">  企业改革补助</t>
  </si>
  <si>
    <t xml:space="preserve">    企业关闭破产补助</t>
  </si>
  <si>
    <t xml:space="preserve">  就业补助</t>
  </si>
  <si>
    <t xml:space="preserve">    其他就业补助支出</t>
  </si>
  <si>
    <t xml:space="preserve">  抚恤</t>
  </si>
  <si>
    <t xml:space="preserve">    死亡抚恤</t>
  </si>
  <si>
    <t xml:space="preserve">    伤残抚恤</t>
  </si>
  <si>
    <t xml:space="preserve">    在乡复员、退伍军人生活补助</t>
  </si>
  <si>
    <t xml:space="preserve">    义务兵优待</t>
  </si>
  <si>
    <t xml:space="preserve">    农村籍退役士兵老年生活补助</t>
  </si>
  <si>
    <t xml:space="preserve">    光荣院</t>
  </si>
  <si>
    <t xml:space="preserve">    烈士纪念设施管理维护</t>
  </si>
  <si>
    <t xml:space="preserve">    其他优抚支出</t>
  </si>
  <si>
    <t xml:space="preserve">  退役安置</t>
  </si>
  <si>
    <t xml:space="preserve">    退役士兵安置</t>
  </si>
  <si>
    <t xml:space="preserve">    军队移交政府的离退休人员安置</t>
  </si>
  <si>
    <t xml:space="preserve">    军队移交政府离退休干部管理机构</t>
  </si>
  <si>
    <t xml:space="preserve">    退役士兵管理教育</t>
  </si>
  <si>
    <t xml:space="preserve">    军队转业干部安置</t>
  </si>
  <si>
    <t xml:space="preserve">    其他退役安置支出</t>
  </si>
  <si>
    <t xml:space="preserve">  社会福利</t>
  </si>
  <si>
    <t xml:space="preserve">    儿童福利</t>
  </si>
  <si>
    <t xml:space="preserve">    老年福利</t>
  </si>
  <si>
    <t xml:space="preserve">    殡葬</t>
  </si>
  <si>
    <t xml:space="preserve">    社会福利事业单位</t>
  </si>
  <si>
    <t xml:space="preserve">    养老服务</t>
  </si>
  <si>
    <t xml:space="preserve">    其他社会福利支出</t>
  </si>
  <si>
    <t xml:space="preserve">  残疾人事业</t>
  </si>
  <si>
    <t xml:space="preserve">    残疾人康复</t>
  </si>
  <si>
    <t xml:space="preserve">    残疾人就业</t>
  </si>
  <si>
    <t xml:space="preserve">    残疾人体育</t>
  </si>
  <si>
    <t xml:space="preserve">    残疾人生活和护理补贴</t>
  </si>
  <si>
    <t xml:space="preserve">    其他残疾人事业支出</t>
  </si>
  <si>
    <t xml:space="preserve">  最低生活保障</t>
  </si>
  <si>
    <t xml:space="preserve">    城市最低生活保障金支出</t>
  </si>
  <si>
    <t xml:space="preserve">    农村最低生活保障金支出</t>
  </si>
  <si>
    <t xml:space="preserve">  临时救助</t>
  </si>
  <si>
    <t xml:space="preserve">    临时救助支出</t>
  </si>
  <si>
    <t xml:space="preserve">    流浪乞讨人员救助支出</t>
  </si>
  <si>
    <t xml:space="preserve">  特困人员救助供养</t>
  </si>
  <si>
    <t xml:space="preserve">    农村特困人员救助供养支出</t>
  </si>
  <si>
    <t xml:space="preserve">  其他生活救助</t>
  </si>
  <si>
    <t xml:space="preserve">    其他农村生活救助</t>
  </si>
  <si>
    <t xml:space="preserve">  财政对基本养老保险基金的补助</t>
  </si>
  <si>
    <t xml:space="preserve">    财政对城乡居民基本养老保险基金的补助</t>
  </si>
  <si>
    <t xml:space="preserve">  退役军人管理事务</t>
  </si>
  <si>
    <t xml:space="preserve">    拥军优属</t>
  </si>
  <si>
    <t xml:space="preserve">    其他退役军人事务管理支出</t>
  </si>
  <si>
    <t xml:space="preserve">  其他社会保障和就业支出(款)</t>
  </si>
  <si>
    <t xml:space="preserve">    其他社会保障和就业支出(项)</t>
  </si>
  <si>
    <t>卫生健康支出</t>
  </si>
  <si>
    <t xml:space="preserve">  卫生健康管理事务</t>
  </si>
  <si>
    <t xml:space="preserve">    其他卫生健康管理事务支出</t>
  </si>
  <si>
    <t xml:space="preserve">  公立医院</t>
  </si>
  <si>
    <t xml:space="preserve">    综合医院</t>
  </si>
  <si>
    <t xml:space="preserve">    中医(民族)医院</t>
  </si>
  <si>
    <t xml:space="preserve">    精神病医院</t>
  </si>
  <si>
    <t xml:space="preserve">    妇幼保健医院</t>
  </si>
  <si>
    <t xml:space="preserve">    福利医院</t>
  </si>
  <si>
    <t xml:space="preserve">  基层医疗卫生机构</t>
  </si>
  <si>
    <t xml:space="preserve">    城市社区卫生机构</t>
  </si>
  <si>
    <t xml:space="preserve">    乡镇卫生院</t>
  </si>
  <si>
    <t xml:space="preserve">    其他基层医疗卫生机构支出</t>
  </si>
  <si>
    <t xml:space="preserve">  公共卫生</t>
  </si>
  <si>
    <t xml:space="preserve">    疾病预防控制机构</t>
  </si>
  <si>
    <t xml:space="preserve">    妇幼保健机构</t>
  </si>
  <si>
    <t xml:space="preserve">    精神卫生机构</t>
  </si>
  <si>
    <t xml:space="preserve">    采供血机构</t>
  </si>
  <si>
    <t xml:space="preserve">    基本公共卫生服务</t>
  </si>
  <si>
    <t xml:space="preserve">    重大公共卫生服务</t>
  </si>
  <si>
    <t xml:space="preserve">    突发公共卫生事件应急处理</t>
  </si>
  <si>
    <t xml:space="preserve">    其他公共卫生支出</t>
  </si>
  <si>
    <t xml:space="preserve">  中医药</t>
  </si>
  <si>
    <t xml:space="preserve">    中医(民族医)药专项</t>
  </si>
  <si>
    <t xml:space="preserve">  计划生育事务</t>
  </si>
  <si>
    <t xml:space="preserve">    计划生育服务</t>
  </si>
  <si>
    <t xml:space="preserve">    其他计划生育事务支出</t>
  </si>
  <si>
    <t xml:space="preserve">  行政事业单位医疗</t>
  </si>
  <si>
    <t xml:space="preserve">    行政单位医疗</t>
  </si>
  <si>
    <t xml:space="preserve">    事业单位医疗</t>
  </si>
  <si>
    <t xml:space="preserve">    公务员医疗补助</t>
  </si>
  <si>
    <t xml:space="preserve">    其他行政事业单位医疗支出</t>
  </si>
  <si>
    <t xml:space="preserve">  财政对基本医疗保险基金的补助</t>
  </si>
  <si>
    <t xml:space="preserve">    财政对城乡居民基本医疗保险基金的补助</t>
  </si>
  <si>
    <t xml:space="preserve">  医疗救助</t>
  </si>
  <si>
    <t xml:space="preserve">    城乡医疗救助</t>
  </si>
  <si>
    <t xml:space="preserve">    其他医疗救助支出</t>
  </si>
  <si>
    <t xml:space="preserve">  优抚对象医疗</t>
  </si>
  <si>
    <t xml:space="preserve">    优抚对象医疗补助</t>
  </si>
  <si>
    <t xml:space="preserve">  医疗保障管理事务</t>
  </si>
  <si>
    <t xml:space="preserve">    医疗保障经办事务</t>
  </si>
  <si>
    <t xml:space="preserve">    其他医疗保障管理事务支出</t>
  </si>
  <si>
    <t xml:space="preserve">  老龄卫生健康事务(款)</t>
  </si>
  <si>
    <t xml:space="preserve">    老龄卫生健康事务(项)</t>
  </si>
  <si>
    <t xml:space="preserve">  其他卫生健康支出(款)</t>
  </si>
  <si>
    <t xml:space="preserve">    其他卫生健康支出(项)</t>
  </si>
  <si>
    <t>节能环保支出</t>
  </si>
  <si>
    <t xml:space="preserve">  环境保护管理事务</t>
  </si>
  <si>
    <t xml:space="preserve">    其他环境保护管理事务支出</t>
  </si>
  <si>
    <t xml:space="preserve">  环境监测与监察</t>
  </si>
  <si>
    <t xml:space="preserve">    其他环境监测与监察支出</t>
  </si>
  <si>
    <t xml:space="preserve">  污染防治</t>
  </si>
  <si>
    <t xml:space="preserve">    大气</t>
  </si>
  <si>
    <t xml:space="preserve">    水体</t>
  </si>
  <si>
    <t xml:space="preserve">    固体废弃物与化学品</t>
  </si>
  <si>
    <t xml:space="preserve">    其他污染防治支出</t>
  </si>
  <si>
    <t xml:space="preserve">  自然生态保护</t>
  </si>
  <si>
    <t xml:space="preserve">    生态保护</t>
  </si>
  <si>
    <t xml:space="preserve">    农村环境保护</t>
  </si>
  <si>
    <t xml:space="preserve">    自然保护地</t>
  </si>
  <si>
    <t xml:space="preserve">    其他自然生态保护支出</t>
  </si>
  <si>
    <t xml:space="preserve">  天然林保护</t>
  </si>
  <si>
    <t xml:space="preserve">    社会保险补助</t>
  </si>
  <si>
    <t xml:space="preserve">  退耕还林还草</t>
  </si>
  <si>
    <t xml:space="preserve">    退耕现金</t>
  </si>
  <si>
    <t xml:space="preserve">    其他退耕还林还草支出</t>
  </si>
  <si>
    <t xml:space="preserve">  能源节约利用(款)</t>
  </si>
  <si>
    <t xml:space="preserve">    能源节约利用(项)</t>
  </si>
  <si>
    <t xml:space="preserve">  污染减排</t>
  </si>
  <si>
    <t xml:space="preserve">    生态环境监测与信息</t>
  </si>
  <si>
    <t xml:space="preserve">  能源管理事务</t>
  </si>
  <si>
    <t xml:space="preserve">  其他节能环保支出(款)</t>
  </si>
  <si>
    <t xml:space="preserve">    其他节能环保支出(项)</t>
  </si>
  <si>
    <t>城乡社区支出</t>
  </si>
  <si>
    <t xml:space="preserve">  城乡社区管理事务</t>
  </si>
  <si>
    <t xml:space="preserve">    城管执法</t>
  </si>
  <si>
    <t xml:space="preserve">    工程建设管理</t>
  </si>
  <si>
    <t xml:space="preserve">    其他城乡社区管理事务支出</t>
  </si>
  <si>
    <t xml:space="preserve">  城乡社区规划与管理(款)</t>
  </si>
  <si>
    <t xml:space="preserve">    城乡社区规划与管理(项)</t>
  </si>
  <si>
    <t xml:space="preserve">  城乡社区公共设施</t>
  </si>
  <si>
    <t xml:space="preserve">    其他城乡社区公共设施支出</t>
  </si>
  <si>
    <t xml:space="preserve">  城乡社区环境卫生(款)</t>
  </si>
  <si>
    <t xml:space="preserve">    城乡社区环境卫生(项)</t>
  </si>
  <si>
    <t xml:space="preserve">  建设市场管理与监督(款)</t>
  </si>
  <si>
    <t xml:space="preserve">    建设市场管理与监督(项)</t>
  </si>
  <si>
    <t xml:space="preserve">  其他城乡社区支出(款)</t>
  </si>
  <si>
    <t xml:space="preserve">    其他城乡社区支出(项)</t>
  </si>
  <si>
    <t>农林水支出</t>
  </si>
  <si>
    <t xml:space="preserve">  农业农村</t>
  </si>
  <si>
    <t xml:space="preserve">    科技转化与推广服务</t>
  </si>
  <si>
    <t xml:space="preserve">    病虫害控制</t>
  </si>
  <si>
    <t xml:space="preserve">    农产品质量安全</t>
  </si>
  <si>
    <t xml:space="preserve">    执法监管</t>
  </si>
  <si>
    <t xml:space="preserve">    统计监测与信息服务</t>
  </si>
  <si>
    <t xml:space="preserve">    行业业务管理</t>
  </si>
  <si>
    <t xml:space="preserve">    农业生产发展</t>
  </si>
  <si>
    <t xml:space="preserve">    农村合作经济</t>
  </si>
  <si>
    <t xml:space="preserve">    农业资源保护修复与利用</t>
  </si>
  <si>
    <t xml:space="preserve">    渔业发展</t>
  </si>
  <si>
    <t xml:space="preserve">    农田建设</t>
  </si>
  <si>
    <t xml:space="preserve">    其他农业农村支出</t>
  </si>
  <si>
    <t xml:space="preserve">  林业和草原</t>
  </si>
  <si>
    <t xml:space="preserve">    事业机构</t>
  </si>
  <si>
    <t xml:space="preserve">    森林资源培育</t>
  </si>
  <si>
    <t xml:space="preserve">    森林资源管理</t>
  </si>
  <si>
    <t xml:space="preserve">    森林生态效益补偿</t>
  </si>
  <si>
    <t xml:space="preserve">    湿地保护</t>
  </si>
  <si>
    <t xml:space="preserve">    林业草原防灾减灾</t>
  </si>
  <si>
    <t xml:space="preserve">    其他林业和草原支出</t>
  </si>
  <si>
    <t xml:space="preserve">  水利</t>
  </si>
  <si>
    <t xml:space="preserve">    水利行业业务管理</t>
  </si>
  <si>
    <t xml:space="preserve">    水利工程运行与维护</t>
  </si>
  <si>
    <t xml:space="preserve">    长江黄河等流域管理</t>
  </si>
  <si>
    <t xml:space="preserve">    水利前期工作</t>
  </si>
  <si>
    <t xml:space="preserve">    水利执法监督</t>
  </si>
  <si>
    <t xml:space="preserve">    水土保持</t>
  </si>
  <si>
    <t xml:space="preserve">    水资源节约管理与保护</t>
  </si>
  <si>
    <t xml:space="preserve">    水质监测</t>
  </si>
  <si>
    <t xml:space="preserve">    水文测报</t>
  </si>
  <si>
    <t xml:space="preserve">    防汛</t>
  </si>
  <si>
    <t xml:space="preserve">    抗旱</t>
  </si>
  <si>
    <t xml:space="preserve">    水利技术推广</t>
  </si>
  <si>
    <t xml:space="preserve">    江河湖库水系综合整治</t>
  </si>
  <si>
    <t xml:space="preserve">    水利安全监督</t>
  </si>
  <si>
    <t xml:space="preserve">    其他水利支出</t>
  </si>
  <si>
    <t xml:space="preserve">  巩固脱贫衔接乡村振兴</t>
  </si>
  <si>
    <t xml:space="preserve">    农村基础设施建设</t>
  </si>
  <si>
    <t xml:space="preserve">    生产发展</t>
  </si>
  <si>
    <t xml:space="preserve">    其他巩固脱贫衔接乡村振兴支出</t>
  </si>
  <si>
    <t xml:space="preserve">  农村综合改革</t>
  </si>
  <si>
    <t xml:space="preserve">    对村级公益事业建设的补助</t>
  </si>
  <si>
    <t xml:space="preserve">    对村集体经济组织的补助</t>
  </si>
  <si>
    <t xml:space="preserve">  普惠金融发展支出</t>
  </si>
  <si>
    <t xml:space="preserve">    农业保险保费补贴</t>
  </si>
  <si>
    <t xml:space="preserve">    创业担保贷款贴息及奖补</t>
  </si>
  <si>
    <t>交通运输支出</t>
  </si>
  <si>
    <t xml:space="preserve">  公路水路运输</t>
  </si>
  <si>
    <t xml:space="preserve">    公路建设</t>
  </si>
  <si>
    <t xml:space="preserve">    公路养护</t>
  </si>
  <si>
    <t xml:space="preserve">    公路运输管理</t>
  </si>
  <si>
    <t xml:space="preserve">    水路运输管理支出</t>
  </si>
  <si>
    <t xml:space="preserve">    其他公路水路运输支出</t>
  </si>
  <si>
    <t xml:space="preserve">  邮政业支出</t>
  </si>
  <si>
    <t xml:space="preserve">    行业监管</t>
  </si>
  <si>
    <t xml:space="preserve">    其他邮政业支出</t>
  </si>
  <si>
    <t xml:space="preserve">  车辆购置税支出</t>
  </si>
  <si>
    <t xml:space="preserve">    车辆购置税用于公路等基础设施建设支出</t>
  </si>
  <si>
    <t xml:space="preserve">  其他交通运输支出(款)</t>
  </si>
  <si>
    <t xml:space="preserve">    公共交通运营补助</t>
  </si>
  <si>
    <t xml:space="preserve">    其他交通运输支出(项)</t>
  </si>
  <si>
    <t>资源勘探工业信息等支出</t>
  </si>
  <si>
    <t xml:space="preserve">  制造业</t>
  </si>
  <si>
    <t xml:space="preserve">    化学原料及化学制品制造业</t>
  </si>
  <si>
    <t xml:space="preserve">    其他制造业支出</t>
  </si>
  <si>
    <t xml:space="preserve">  建筑业</t>
  </si>
  <si>
    <t xml:space="preserve">    其他建筑业支出</t>
  </si>
  <si>
    <t xml:space="preserve">  工业和信息产业监管</t>
  </si>
  <si>
    <t xml:space="preserve">    产业发展</t>
  </si>
  <si>
    <t xml:space="preserve">  国有资产监管</t>
  </si>
  <si>
    <t xml:space="preserve">    其他国有资产监管支出</t>
  </si>
  <si>
    <t xml:space="preserve">  支持中小企业发展和管理支出</t>
  </si>
  <si>
    <t xml:space="preserve">    中小企业发展专项</t>
  </si>
  <si>
    <t xml:space="preserve">    其他支持中小企业发展和管理支出</t>
  </si>
  <si>
    <t xml:space="preserve">  其他资源勘探工业信息等支出(款)</t>
  </si>
  <si>
    <t xml:space="preserve">    其他资源勘探工业信息等支出(项)</t>
  </si>
  <si>
    <t>商业服务业等支出</t>
  </si>
  <si>
    <t xml:space="preserve">  商业流通事务</t>
  </si>
  <si>
    <t xml:space="preserve">    其他商业流通事务支出</t>
  </si>
  <si>
    <t xml:space="preserve">  涉外发展服务支出</t>
  </si>
  <si>
    <t xml:space="preserve">    其他涉外发展服务支出</t>
  </si>
  <si>
    <t xml:space="preserve">  其他商业服务业等支出(款)</t>
  </si>
  <si>
    <t xml:space="preserve">    其他商业服务业等支出(项)</t>
  </si>
  <si>
    <t>金融支出</t>
  </si>
  <si>
    <t xml:space="preserve">  金融发展支出</t>
  </si>
  <si>
    <t xml:space="preserve">    利息费用补贴支出</t>
  </si>
  <si>
    <t xml:space="preserve">    其他金融发展支出</t>
  </si>
  <si>
    <t>自然资源海洋气象等支出</t>
  </si>
  <si>
    <t xml:space="preserve">  自然资源事务</t>
  </si>
  <si>
    <t xml:space="preserve">    自然资源规划及管理</t>
  </si>
  <si>
    <t xml:space="preserve">    自然资源利用与保护</t>
  </si>
  <si>
    <t xml:space="preserve">    土地资源储备支出</t>
  </si>
  <si>
    <t xml:space="preserve">    地质勘查与矿产资源管理</t>
  </si>
  <si>
    <t xml:space="preserve">    其他自然资源事务支出</t>
  </si>
  <si>
    <t xml:space="preserve">  气象事务</t>
  </si>
  <si>
    <t xml:space="preserve">    气象事业机构</t>
  </si>
  <si>
    <t xml:space="preserve">    其他气象事务支出</t>
  </si>
  <si>
    <t>住房保障支出</t>
  </si>
  <si>
    <t xml:space="preserve">  保障性安居工程支出</t>
  </si>
  <si>
    <t xml:space="preserve">    廉租住房</t>
  </si>
  <si>
    <t xml:space="preserve">    农村危房改造</t>
  </si>
  <si>
    <t xml:space="preserve">    老旧小区改造</t>
  </si>
  <si>
    <t xml:space="preserve">    其他保障性安居工程支出</t>
  </si>
  <si>
    <t xml:space="preserve">  住房改革支出</t>
  </si>
  <si>
    <t xml:space="preserve">    住房公积金</t>
  </si>
  <si>
    <t xml:space="preserve">  城乡社区住宅</t>
  </si>
  <si>
    <t xml:space="preserve">    其他城乡社区住宅支出</t>
  </si>
  <si>
    <t>粮油物资储备支出</t>
  </si>
  <si>
    <t xml:space="preserve">  粮油物资事务</t>
  </si>
  <si>
    <t xml:space="preserve">    其他粮油物资事务支出</t>
  </si>
  <si>
    <t xml:space="preserve">  粮油储备</t>
  </si>
  <si>
    <t xml:space="preserve">    储备粮油补贴</t>
  </si>
  <si>
    <t xml:space="preserve">    其他粮油储备支出</t>
  </si>
  <si>
    <t>灾害防治及应急管理支出</t>
  </si>
  <si>
    <t xml:space="preserve">  应急管理事务</t>
  </si>
  <si>
    <t xml:space="preserve">    安全监管</t>
  </si>
  <si>
    <t xml:space="preserve">    应急救援</t>
  </si>
  <si>
    <t xml:space="preserve">    其他应急管理支出</t>
  </si>
  <si>
    <t xml:space="preserve">  消防救援事务</t>
  </si>
  <si>
    <t xml:space="preserve">    其他消防救援事务支出</t>
  </si>
  <si>
    <t xml:space="preserve">  地震事务</t>
  </si>
  <si>
    <t xml:space="preserve">    地震事业机构</t>
  </si>
  <si>
    <t xml:space="preserve">  自然灾害防治</t>
  </si>
  <si>
    <t xml:space="preserve">    地质灾害防治</t>
  </si>
  <si>
    <t xml:space="preserve">    其他自然灾害防治支出</t>
  </si>
  <si>
    <t xml:space="preserve">  自然灾害救灾及恢复重建支出</t>
  </si>
  <si>
    <t xml:space="preserve">    自然灾害救灾补助</t>
  </si>
  <si>
    <t xml:space="preserve">    其他自然灾害救灾及恢复重建支出</t>
  </si>
  <si>
    <t xml:space="preserve">  其他灾害防治及应急管理支出(款)</t>
  </si>
  <si>
    <t xml:space="preserve">    其他灾害防治及应急管理支出(项)</t>
  </si>
  <si>
    <t>债务付息支出</t>
  </si>
  <si>
    <t xml:space="preserve">  地方政府一般债务付息支出</t>
  </si>
  <si>
    <t xml:space="preserve">    地方政府一般债券付息支出</t>
  </si>
  <si>
    <t xml:space="preserve">    地方政府向国际组织借款付息支出</t>
  </si>
  <si>
    <t>债务发行费用支出</t>
  </si>
  <si>
    <t xml:space="preserve">  地方政府一般债务发行费用支出</t>
  </si>
  <si>
    <t>表5</t>
  </si>
  <si>
    <t xml:space="preserve"> 2022年涪陵区级一般公共预算基本支出决算表</t>
  </si>
  <si>
    <t>（按经济分类科目）</t>
  </si>
  <si>
    <t>本级基本支出合计</t>
  </si>
  <si>
    <t xml:space="preserve">  机关工资福利支出</t>
  </si>
  <si>
    <t xml:space="preserve">    工资奖金津补贴</t>
  </si>
  <si>
    <t xml:space="preserve">    社会保障缴费</t>
  </si>
  <si>
    <t xml:space="preserve">    其他工资福利支出</t>
  </si>
  <si>
    <t xml:space="preserve">  机关商品和服务支出</t>
  </si>
  <si>
    <t xml:space="preserve">    办公经费</t>
  </si>
  <si>
    <t xml:space="preserve">    会议费</t>
  </si>
  <si>
    <t xml:space="preserve">    培训费</t>
  </si>
  <si>
    <t xml:space="preserve">    专用材料购置费</t>
  </si>
  <si>
    <t xml:space="preserve">    委托业务费</t>
  </si>
  <si>
    <t xml:space="preserve">    公务接待费</t>
  </si>
  <si>
    <t xml:space="preserve">    因公出国(境)费用</t>
  </si>
  <si>
    <t xml:space="preserve">    公务用车运行维护费</t>
  </si>
  <si>
    <t xml:space="preserve">    维修(护)费</t>
  </si>
  <si>
    <t xml:space="preserve">    其他商品和服务支出</t>
  </si>
  <si>
    <t xml:space="preserve">  机关资本性支出(一)</t>
  </si>
  <si>
    <t xml:space="preserve">    基础设施建设</t>
  </si>
  <si>
    <t xml:space="preserve">    公务用车购置</t>
  </si>
  <si>
    <t xml:space="preserve">    设备购置</t>
  </si>
  <si>
    <t xml:space="preserve">    大型修缮</t>
  </si>
  <si>
    <t xml:space="preserve">    其他资本性支出</t>
  </si>
  <si>
    <t xml:space="preserve">  机关资本性支出(二)</t>
  </si>
  <si>
    <t xml:space="preserve">    房屋建筑物购建</t>
  </si>
  <si>
    <t xml:space="preserve">  对事业单位经常性补助</t>
  </si>
  <si>
    <t xml:space="preserve">    工资福利支出</t>
  </si>
  <si>
    <t xml:space="preserve">    商品和服务支出</t>
  </si>
  <si>
    <t xml:space="preserve">  对事业单位资本性补助</t>
  </si>
  <si>
    <t xml:space="preserve">    资本性支出(一)</t>
  </si>
  <si>
    <t xml:space="preserve">    资本性支出(二)</t>
  </si>
  <si>
    <t xml:space="preserve">  对企业补助</t>
  </si>
  <si>
    <t xml:space="preserve">    费用补贴</t>
  </si>
  <si>
    <t xml:space="preserve">    利息补贴</t>
  </si>
  <si>
    <t xml:space="preserve">    其他对企业补助</t>
  </si>
  <si>
    <t xml:space="preserve">  对企业资本性支出</t>
  </si>
  <si>
    <t xml:space="preserve">    资本金注入(一)</t>
  </si>
  <si>
    <t xml:space="preserve">    其他对企业资本性支出</t>
  </si>
  <si>
    <t xml:space="preserve">  对个人和家庭的补助</t>
  </si>
  <si>
    <t xml:space="preserve">    社会福利和救助</t>
  </si>
  <si>
    <t xml:space="preserve">    助学金</t>
  </si>
  <si>
    <t xml:space="preserve">    个人农业生产补贴</t>
  </si>
  <si>
    <t xml:space="preserve">    离退休费</t>
  </si>
  <si>
    <t xml:space="preserve">    其他对个人和家庭补助</t>
  </si>
  <si>
    <t xml:space="preserve">  对社会保障基金补助</t>
  </si>
  <si>
    <t xml:space="preserve">    对社会保险基金补助</t>
  </si>
  <si>
    <t xml:space="preserve">  债务利息及费用支出</t>
  </si>
  <si>
    <t xml:space="preserve">    国内债务付息</t>
  </si>
  <si>
    <t xml:space="preserve">    国外债务付息</t>
  </si>
  <si>
    <t xml:space="preserve">    国内债务发行费用</t>
  </si>
  <si>
    <t xml:space="preserve">  其他支出</t>
  </si>
  <si>
    <t xml:space="preserve">    对民间非营利组织和群众性自治组织补贴</t>
  </si>
  <si>
    <t>表6</t>
  </si>
  <si>
    <t xml:space="preserve"> 2022年涪陵区级一般公共预算转移性收支决算表</t>
  </si>
  <si>
    <t>收入</t>
  </si>
  <si>
    <t>决 算 数</t>
  </si>
  <si>
    <t>上级补助收入</t>
  </si>
  <si>
    <t>补助下级支出</t>
  </si>
  <si>
    <t xml:space="preserve">  返还性收入</t>
  </si>
  <si>
    <t xml:space="preserve">  返还性支出</t>
  </si>
  <si>
    <t xml:space="preserve">    所得税基数返还收入</t>
  </si>
  <si>
    <t xml:space="preserve">    所得税基数返还支出</t>
  </si>
  <si>
    <t xml:space="preserve">    成品油税费改革税收返还收入</t>
  </si>
  <si>
    <t xml:space="preserve">    成品油税费改革税收返还支出</t>
  </si>
  <si>
    <t xml:space="preserve">    增值税税收返还收入</t>
  </si>
  <si>
    <t xml:space="preserve">    增值税税收返还支出</t>
  </si>
  <si>
    <t xml:space="preserve">    消费税税收返还收入</t>
  </si>
  <si>
    <t xml:space="preserve">    消费税税收返还支出</t>
  </si>
  <si>
    <t xml:space="preserve">    增值税“五五分享”税收返还收入</t>
  </si>
  <si>
    <t xml:space="preserve">    增值税“五五分享”税收返还支出</t>
  </si>
  <si>
    <t xml:space="preserve">    其他返还性收入</t>
  </si>
  <si>
    <t xml:space="preserve">    其他返还性支出</t>
  </si>
  <si>
    <t xml:space="preserve">  一般性转移支付收入</t>
  </si>
  <si>
    <t xml:space="preserve">  一般性转移支付支出</t>
  </si>
  <si>
    <t xml:space="preserve">    体制补助收入</t>
  </si>
  <si>
    <t xml:space="preserve">    体制补助支出</t>
  </si>
  <si>
    <t xml:space="preserve">    均衡性转移支付收入</t>
  </si>
  <si>
    <t xml:space="preserve">    均衡性转移支付支出</t>
  </si>
  <si>
    <t xml:space="preserve">    县级基本财力保障机制奖补资金收入</t>
  </si>
  <si>
    <t xml:space="preserve">    县级基本财力保障机制奖补资金支出</t>
  </si>
  <si>
    <t xml:space="preserve">    结算补助收入</t>
  </si>
  <si>
    <t xml:space="preserve">    结算补助支出</t>
  </si>
  <si>
    <t xml:space="preserve">    产粮(油)大县奖励资金收入</t>
  </si>
  <si>
    <t xml:space="preserve">    资源枯竭型城市转移支付补助支出</t>
  </si>
  <si>
    <t xml:space="preserve">    重点生态功能区转移支付收入</t>
  </si>
  <si>
    <t xml:space="preserve">    企业事业单位划转补助支出</t>
  </si>
  <si>
    <t xml:space="preserve">    固定数额补助收入</t>
  </si>
  <si>
    <t xml:space="preserve">    产粮(油)大县奖励资金支出</t>
  </si>
  <si>
    <t xml:space="preserve">    革命老区转移支付收入</t>
  </si>
  <si>
    <t xml:space="preserve">    重点生态功能区转移支付支出</t>
  </si>
  <si>
    <t xml:space="preserve">    欠发达地区转移支付支出</t>
  </si>
  <si>
    <t xml:space="preserve">    固定数额补助支出</t>
  </si>
  <si>
    <t xml:space="preserve">    一般公共服务共同财政事权转移支付收入  </t>
  </si>
  <si>
    <t xml:space="preserve">    革命老区转移支付支出</t>
  </si>
  <si>
    <t xml:space="preserve">    公共安全共同财政事权转移支付收入</t>
  </si>
  <si>
    <t xml:space="preserve">    民族地区转移支付支出</t>
  </si>
  <si>
    <t xml:space="preserve">    教育共同财政事权转移支付收入  </t>
  </si>
  <si>
    <t xml:space="preserve">    边境地区转移支付支出</t>
  </si>
  <si>
    <t xml:space="preserve">    科学技术共同财政事权转移支付收入</t>
  </si>
  <si>
    <t xml:space="preserve">    贫困地区转移支付支出</t>
  </si>
  <si>
    <t xml:space="preserve">    文化旅游体育与传媒共同财政事权转移支付收入  </t>
  </si>
  <si>
    <t xml:space="preserve">    一般公共服务共同财政事权转移支付支出  </t>
  </si>
  <si>
    <t xml:space="preserve">    社会保障和就业共同财政事权转移支付收入  </t>
  </si>
  <si>
    <t xml:space="preserve">    外交共同财政事权转移支付支出 </t>
  </si>
  <si>
    <t xml:space="preserve">    医疗卫生共同财政事权转移支付收入  </t>
  </si>
  <si>
    <t xml:space="preserve">    国防共同财政事权转移支付支出 </t>
  </si>
  <si>
    <t xml:space="preserve">    节能环保共同财政事权转移支付收入  </t>
  </si>
  <si>
    <t xml:space="preserve">    公共安全共同财政事权转移支付支出 </t>
  </si>
  <si>
    <t xml:space="preserve">    农林水共同财政事权转移支付收入  </t>
  </si>
  <si>
    <t xml:space="preserve">    教育共同财政事权转移支付支出 </t>
  </si>
  <si>
    <t xml:space="preserve">    住房保障共同财政事权转移支付收入  </t>
  </si>
  <si>
    <t xml:space="preserve">    科学技术共同财政事权转移支付支出  </t>
  </si>
  <si>
    <t xml:space="preserve">    增值税留抵退税转移支付收入</t>
  </si>
  <si>
    <t xml:space="preserve">    文化旅游体育与传媒共同财政事权转移支付支出  </t>
  </si>
  <si>
    <t xml:space="preserve">    其他退税关税降费转移支付收入</t>
  </si>
  <si>
    <t xml:space="preserve">    社会保障和就业共同财政事权转移支付支出 </t>
  </si>
  <si>
    <t xml:space="preserve">    其他一般性转移支付收入</t>
  </si>
  <si>
    <t xml:space="preserve">    医疗卫生共同财政事权转移支付支出  </t>
  </si>
  <si>
    <t xml:space="preserve">    节能环保共同财政事权转移支付支出</t>
  </si>
  <si>
    <t xml:space="preserve">    城乡社区共同财政事权转移支付支出</t>
  </si>
  <si>
    <t xml:space="preserve">    农林水共同财政事权转移支付支出</t>
  </si>
  <si>
    <t xml:space="preserve">    交通运输共同财政事权转移支付支出 </t>
  </si>
  <si>
    <t xml:space="preserve">    资源勘探信息等共同财政事权转移支付支出 </t>
  </si>
  <si>
    <t xml:space="preserve">    商业服务业等共同财政事权转移支付支出</t>
  </si>
  <si>
    <t xml:space="preserve">    金融共同财政事权转移支付支出 </t>
  </si>
  <si>
    <t xml:space="preserve">    自然资源海洋气象等共同财政事权转移支付支出  </t>
  </si>
  <si>
    <t xml:space="preserve">    住房保障共同财政事权转移支付支出</t>
  </si>
  <si>
    <t xml:space="preserve">    粮油物资储备共同财政事权转移支付支出</t>
  </si>
  <si>
    <t xml:space="preserve">    灾害防治及应急管理共同财政事权转移支付支出  </t>
  </si>
  <si>
    <t xml:space="preserve">    其他共同财政事权转移支付支出 </t>
  </si>
  <si>
    <t xml:space="preserve">    其他一般性转移支付支出</t>
  </si>
  <si>
    <t xml:space="preserve">  专项转移支付收入</t>
  </si>
  <si>
    <t xml:space="preserve">  专项转移支付支出</t>
  </si>
  <si>
    <t xml:space="preserve">    一般公共服务</t>
  </si>
  <si>
    <t xml:space="preserve">    外交</t>
  </si>
  <si>
    <t xml:space="preserve">    国防</t>
  </si>
  <si>
    <t xml:space="preserve">    公共安全</t>
  </si>
  <si>
    <t xml:space="preserve">    教育</t>
  </si>
  <si>
    <t xml:space="preserve">    科学技术</t>
  </si>
  <si>
    <t xml:space="preserve">    文化旅游体育与传媒</t>
  </si>
  <si>
    <t xml:space="preserve">    社会保障和就业</t>
  </si>
  <si>
    <t xml:space="preserve">    卫生健康</t>
  </si>
  <si>
    <t xml:space="preserve">    节能环保</t>
  </si>
  <si>
    <t xml:space="preserve">    城乡社区</t>
  </si>
  <si>
    <t xml:space="preserve">    农林水</t>
  </si>
  <si>
    <t xml:space="preserve">    交通运输</t>
  </si>
  <si>
    <t xml:space="preserve">    资源勘探工业信息等</t>
  </si>
  <si>
    <t xml:space="preserve">    资源勘探信息等</t>
  </si>
  <si>
    <t xml:space="preserve">    商业服务业等</t>
  </si>
  <si>
    <t xml:space="preserve">    金融</t>
  </si>
  <si>
    <t xml:space="preserve">    自然资源海洋气象等</t>
  </si>
  <si>
    <t xml:space="preserve">    住房保障</t>
  </si>
  <si>
    <t xml:space="preserve">    粮油物资储备</t>
  </si>
  <si>
    <t xml:space="preserve">    灾害防治及应急管理</t>
  </si>
  <si>
    <t xml:space="preserve">    其他支出</t>
  </si>
  <si>
    <t>表7</t>
  </si>
  <si>
    <t>2022年涪陵区级一般公共预算转移支付决算表</t>
  </si>
  <si>
    <t>（分地区）</t>
  </si>
  <si>
    <t>乡镇（街道）名称</t>
  </si>
  <si>
    <t>合计</t>
  </si>
  <si>
    <t>一般性转移支付补助</t>
  </si>
  <si>
    <t>专项补助</t>
  </si>
  <si>
    <t>崇义</t>
  </si>
  <si>
    <t>敦仁</t>
  </si>
  <si>
    <t>荔枝</t>
  </si>
  <si>
    <t>江东</t>
  </si>
  <si>
    <t>江北</t>
  </si>
  <si>
    <t>李渡</t>
  </si>
  <si>
    <t>龙桥</t>
  </si>
  <si>
    <t>白涛</t>
  </si>
  <si>
    <t>义和</t>
  </si>
  <si>
    <t>新妙</t>
  </si>
  <si>
    <t>石沱</t>
  </si>
  <si>
    <t>龙潭</t>
  </si>
  <si>
    <t>青羊</t>
  </si>
  <si>
    <t>马武</t>
  </si>
  <si>
    <t>蔺市</t>
  </si>
  <si>
    <t>焦石</t>
  </si>
  <si>
    <t>清溪</t>
  </si>
  <si>
    <t>南沱</t>
  </si>
  <si>
    <t>珍溪</t>
  </si>
  <si>
    <t>百胜</t>
  </si>
  <si>
    <t>增福</t>
  </si>
  <si>
    <t>大顺</t>
  </si>
  <si>
    <t>同乐</t>
  </si>
  <si>
    <t>武陵山</t>
  </si>
  <si>
    <t>罗云</t>
  </si>
  <si>
    <t>大木</t>
  </si>
  <si>
    <t>涪陵高新区</t>
  </si>
  <si>
    <t>注：一般性转移支付补助包括体制补助，固定结算补助，营改增基数补助等。专项补助指专门用于某个具体项目的补助，需专款专用。</t>
  </si>
  <si>
    <t xml:space="preserve">表8 </t>
  </si>
  <si>
    <t>（分项目）</t>
  </si>
  <si>
    <t>支       出</t>
  </si>
  <si>
    <t>项    目</t>
  </si>
  <si>
    <t>补助乡镇（街道）合计</t>
  </si>
  <si>
    <t>一、一般性转移支付</t>
  </si>
  <si>
    <t>1.税收返还</t>
  </si>
  <si>
    <t>2.体制补助</t>
  </si>
  <si>
    <t>3.结算补助</t>
  </si>
  <si>
    <t>4.其他一般性转移支付</t>
  </si>
  <si>
    <t>二、专项转移支付</t>
  </si>
  <si>
    <t>5.公共卫生服务补助资金</t>
  </si>
  <si>
    <t>6.城镇保障性安居工程补助资金</t>
  </si>
  <si>
    <t>7.民政管理事务补助资金</t>
  </si>
  <si>
    <t>8.农业资源与生态保护资金</t>
  </si>
  <si>
    <t>9.林业生态保护恢复资金</t>
  </si>
  <si>
    <t>10.中小微企业发展专项资金</t>
  </si>
  <si>
    <t>11.村级组织运转专项补助资金</t>
  </si>
  <si>
    <t>12.党龄40年以上老党员生活补助</t>
  </si>
  <si>
    <t>13.便民服务中心</t>
  </si>
  <si>
    <t>14.基层政权建设项目资金</t>
  </si>
  <si>
    <t>15.基层治理（平安及法治建设）奖补资金</t>
  </si>
  <si>
    <t>16.“四城同创”工作经费</t>
  </si>
  <si>
    <t>17.革命老区建设资金</t>
  </si>
  <si>
    <t>18.其他专项转移支付</t>
  </si>
  <si>
    <t>关于2022年区级一般公共预算转移支付收支决算的说明</t>
  </si>
  <si>
    <t xml:space="preserve">        转移支付是政府以实现各地基本公共服务均等化为目的，实行的一种财政资金转移或财政平衡支付。转移支付类型主要包括一般性转移支付和专项转移支付。
        一、 2022年上级对我区转移支付情况
         2022年上级对我区转移支付年初预算数为375462万元，调整预算数为414908万元，变动预算数为614569万元，执行数为614569万元，决算数为614569万元，增长25.1%，一是以增值税留抵退税及其他退税关税降费转移支付收入为主的一般性转移支付收入增加69857万元，二是以交通领域38223项目为主的专项转移支付收入增加53482万元。
       二、 2022年区对乡镇（街道）转移支付情况
         2022年区对乡镇（街道）转移支付年初预算数为61287万元，调整预算数为61287万元，变动预算数为79843万元，执行数为79843万元，决算数为79843万元，增长12%，主要是保障性安居工程中央基建投资预算补助增加。</t>
  </si>
  <si>
    <t>表9</t>
  </si>
  <si>
    <t>2022年涪陵区级政府性基金预算收支决算表</t>
  </si>
  <si>
    <t>收 入</t>
  </si>
  <si>
    <t>调整预算数</t>
  </si>
  <si>
    <t>决算数为变动预算数的%</t>
  </si>
  <si>
    <t>决算数为上年决算数的%</t>
  </si>
  <si>
    <t>总 计</t>
  </si>
  <si>
    <t>一、 国有土地收益基金收入</t>
  </si>
  <si>
    <t>一、社会保障和就业支出</t>
  </si>
  <si>
    <t>二、 国有土地使用权出让收入</t>
  </si>
  <si>
    <t>二、城乡社区支出</t>
  </si>
  <si>
    <t>三、城市基础设施配套费收入</t>
  </si>
  <si>
    <t>三、农林水支出</t>
  </si>
  <si>
    <t>四、其他支出</t>
  </si>
  <si>
    <t>五、债务付息支出</t>
  </si>
  <si>
    <t>六、债务发行费用支出</t>
  </si>
  <si>
    <t>三、地方政府专项债券转贷收入</t>
  </si>
  <si>
    <t>三、地方政府债务还本支出</t>
  </si>
  <si>
    <t>地方政府专项债券转贷收入(新增）</t>
  </si>
  <si>
    <t>地方政府债务还本支出（本级财力）</t>
  </si>
  <si>
    <t>地方政府专项债券转贷收入(再融资）</t>
  </si>
  <si>
    <t>地方政府债务还本支出（再融资）</t>
  </si>
  <si>
    <t>四、调入资金</t>
  </si>
  <si>
    <t>五、上年结转</t>
  </si>
  <si>
    <t>五、结转下年</t>
  </si>
  <si>
    <t>关于2022年涪陵区级政府性基金预算收支决算的说明</t>
  </si>
  <si>
    <t xml:space="preserve">        政府性基金预算是对依照法律、行政法规的规定在一定期限内向特定对象征收、收取或者以其他方式筹集的资金，专项用于特定公共事业发展的收支预算。
        以上表格直观反映2022年区级政府性基金预算收入与支出的平衡关系。收入总计（本级收入合计+转移性收入合计）=支出总计（本级支出合计+转移性支出合计）
        一、2022年区级政府性基金预算收入
        2022年区级政府性基金预算收入年初预算数为220000万元，调整预算数为319298万元，变动预算数为319298万元，执行数为454544万元，决算数为454544万元，增长41.3 %。
        政府性基金预算区级收入加上上级补助、地方政府债务转贷收入和上年结转等，收入总计965166万元。
        二、2022年区级政府性基金预算支出
        2022年区级政府性基金预算支出年初预算数为340790万元，调整预算数为638784万元，变动预算数为680168万元，执行数为629539万元，决算数为629539万元，下降5 %。
        政府性基金预算区级支出加上补助乡镇（街道）、地方政府债务还本支出和结转下年等，支出总计965166万元。</t>
  </si>
  <si>
    <t>表10</t>
  </si>
  <si>
    <t xml:space="preserve"> 2022年涪陵区级政府性基金预算支出本级支出决算表</t>
  </si>
  <si>
    <t>支        出</t>
  </si>
  <si>
    <t>大中型水库移民后期扶持基金支出</t>
  </si>
  <si>
    <t>移民补助</t>
  </si>
  <si>
    <t>基础设施建设和经济发展</t>
  </si>
  <si>
    <t xml:space="preserve">  国有土地使用权出让收入安排的支出</t>
  </si>
  <si>
    <t xml:space="preserve">     征地和拆迁补偿支出</t>
  </si>
  <si>
    <t>土地开发支出</t>
  </si>
  <si>
    <t>农村基础设施建设支出</t>
  </si>
  <si>
    <t>土地出让业务支出</t>
  </si>
  <si>
    <t>农业生产发展支出</t>
  </si>
  <si>
    <t>农业农村生态环境支出</t>
  </si>
  <si>
    <t>其他国有土地使用权出让收入安排的支出</t>
  </si>
  <si>
    <t>农业土地开发资金安排的支出</t>
  </si>
  <si>
    <t>城市基础设施配套费安排的支出</t>
  </si>
  <si>
    <t>其他城市基础设施配套费安排的支出</t>
  </si>
  <si>
    <t>污水处理费安排的支出</t>
  </si>
  <si>
    <t>污水处理设施建设和运营</t>
  </si>
  <si>
    <t>三峡水库库区基金支出</t>
  </si>
  <si>
    <t>解决移民遗留问题</t>
  </si>
  <si>
    <t>其他三峡水库库区基金支出</t>
  </si>
  <si>
    <t>国家重大水利工程建设基金安排的支出</t>
  </si>
  <si>
    <t>三峡后续工作</t>
  </si>
  <si>
    <t>其他支出</t>
  </si>
  <si>
    <t>其他政府性基金及对应专项债务收入安排的支出</t>
  </si>
  <si>
    <t>其他地方自行试点项目收益专项债券收入安排的支出</t>
  </si>
  <si>
    <t>彩票公益金安排的支出</t>
  </si>
  <si>
    <t>用于社会福利的彩票公益金支出</t>
  </si>
  <si>
    <t>用于体育事业的彩票公益金支出</t>
  </si>
  <si>
    <t>用于教育事业的彩票公益金支出</t>
  </si>
  <si>
    <t>用于残疾人事业的彩票公益金支出</t>
  </si>
  <si>
    <t>用于城乡医疗救助的彩票公益金支出</t>
  </si>
  <si>
    <t>用于其他社会公益事业的彩票公益金支出</t>
  </si>
  <si>
    <t>地方政府专项债务付息支出</t>
  </si>
  <si>
    <t>国有土地使用权出让金债务付息支出</t>
  </si>
  <si>
    <t>土地储备专项债券付息支出</t>
  </si>
  <si>
    <t>其他地方自行试点项目收益专项债券付息支出</t>
  </si>
  <si>
    <t>地方政府专项债务发行费用支出</t>
  </si>
  <si>
    <t>国有土地使用权出让金债务发行费用支出</t>
  </si>
  <si>
    <t>其他地方自行试点项目收益专项债券发行费用支出</t>
  </si>
  <si>
    <t>表11</t>
  </si>
  <si>
    <t>2022年涪陵区级政府性基金预算转移支付收支决算表</t>
  </si>
  <si>
    <t>补助乡镇（街道）支出</t>
  </si>
  <si>
    <t xml:space="preserve">    大中型水库移民后期扶持基金</t>
  </si>
  <si>
    <t xml:space="preserve">    农业土地开发资金</t>
  </si>
  <si>
    <t xml:space="preserve">    小型水库移民扶持基金</t>
  </si>
  <si>
    <t xml:space="preserve">    三峡水库库区基金</t>
  </si>
  <si>
    <t xml:space="preserve">    国有土地使用权出让相关收入</t>
  </si>
  <si>
    <t xml:space="preserve">    三峡后续工作专项资金</t>
  </si>
  <si>
    <t xml:space="preserve">    城市基础设施配套费收入</t>
  </si>
  <si>
    <t xml:space="preserve">    中央彩票公益金</t>
  </si>
  <si>
    <t xml:space="preserve">    污水处理费相关收入</t>
  </si>
  <si>
    <t xml:space="preserve">    三峡水库库区基金收入</t>
  </si>
  <si>
    <t xml:space="preserve">    国家重大水利工程建设基金相关收入</t>
  </si>
  <si>
    <t xml:space="preserve">    彩票公益金收入</t>
  </si>
  <si>
    <t>表12</t>
  </si>
  <si>
    <t xml:space="preserve"> 2022年涪陵区级政府性基金预算转移支付收支决算表</t>
  </si>
  <si>
    <t>表13</t>
  </si>
  <si>
    <t>1.大中型水库移民后期扶持基金</t>
  </si>
  <si>
    <t>2.小型水库移民扶助基金</t>
  </si>
  <si>
    <t>3.国有土地使用权出让收入</t>
  </si>
  <si>
    <t>4.国有土地收益基金</t>
  </si>
  <si>
    <t>5.农业土地开发资金</t>
  </si>
  <si>
    <t>6.城市基础设施配套费</t>
  </si>
  <si>
    <t>7.污水处理费</t>
  </si>
  <si>
    <t>8.大中型水库库区基金</t>
  </si>
  <si>
    <t>9.三峡水库库区基金</t>
  </si>
  <si>
    <t>10.国家重大水利工程建设基金</t>
  </si>
  <si>
    <t>11.彩票公益金收入</t>
  </si>
  <si>
    <t>表14</t>
  </si>
  <si>
    <t xml:space="preserve"> 2022年涪陵区级国有资本经营预算收支决算表</t>
  </si>
  <si>
    <t>决算数
为变动
预算数的%</t>
  </si>
  <si>
    <t>决算数为
上年决算
数的%</t>
  </si>
  <si>
    <t>一、利润收入</t>
  </si>
  <si>
    <t>一、解决历史遗留问题及改革成本支出</t>
  </si>
  <si>
    <t>二、股利、股息收入</t>
  </si>
  <si>
    <t xml:space="preserve">      国有企业退休人员社会化管理补助支出</t>
  </si>
  <si>
    <t>二、乡镇（街道）上解收入</t>
  </si>
  <si>
    <t>二、补助乡镇（街道）支出</t>
  </si>
  <si>
    <t>三、调入资金</t>
  </si>
  <si>
    <t>一、调出资金</t>
  </si>
  <si>
    <t>四、上年结转</t>
  </si>
  <si>
    <t>二、结转下年</t>
  </si>
  <si>
    <t>关于2022年涪陵区级国有资本经营预算收支决算的说明</t>
  </si>
  <si>
    <t xml:space="preserve">        国有资本经营预算是对国有资本收益作出支出安排的收支预算。
        一、2022年区级国有资本经营预算收入
        2022年区级国有资本经营预算收入年初预算数为10000万元，调整预算数为10000万元，变动预算数为10000万元，执行数为1858万元，决算数为1858万元，下降7.6%。
        国有资本经营预算本级收入加上年结转，收入总计2258万元。
        二、2022年区级国有资本经营预算支出
        2022年区级国有资本经营预算支出年初预算数为400万元，调整预算数为400万元，变动预算数为400万元，执行数为0万元，决算数为0万元。
        国有资本经营预算区级支出加调出资金，支出总计2258万元。</t>
  </si>
  <si>
    <t>表15</t>
  </si>
  <si>
    <t xml:space="preserve"> 2021年涪陵区社会保险基金预算收支决算表</t>
  </si>
  <si>
    <t>决算数为预算的%</t>
  </si>
  <si>
    <t>决算数为上年决算的%</t>
  </si>
  <si>
    <t>一、  企业职工基本养老保险基金收入</t>
  </si>
  <si>
    <t>一、  企业职工基本养老保险基金支出</t>
  </si>
  <si>
    <t>其中：社会保险费收入</t>
  </si>
  <si>
    <t>其中：养老保险待遇支出</t>
  </si>
  <si>
    <t>利息收入</t>
  </si>
  <si>
    <t>二、  城乡居民基本养老保险基金支出</t>
  </si>
  <si>
    <t>财政补贴收入</t>
  </si>
  <si>
    <t>二、  城乡居民基本养老保险基金收入</t>
  </si>
  <si>
    <t>三、  机关事业单位基本养老保险基金支出</t>
  </si>
  <si>
    <t>四、  职工基本医疗保险基金支出</t>
  </si>
  <si>
    <t>其中：基本医疗保险待遇支出</t>
  </si>
  <si>
    <t>三、  机关事业单位基本养老保险基金收入</t>
  </si>
  <si>
    <t>五、  居民基本医疗保险基金支出</t>
  </si>
  <si>
    <t>六、  工伤保险基金本支出</t>
  </si>
  <si>
    <t>其中：工伤保险待遇支出</t>
  </si>
  <si>
    <t>四、  职工基本医疗保险基金收入</t>
  </si>
  <si>
    <t>七、  失业保险基金支出</t>
  </si>
  <si>
    <t>其中：失业保险待遇支出</t>
  </si>
  <si>
    <t>五、  居民基本医疗保险基金收入</t>
  </si>
  <si>
    <t>六、  工伤保险基金本收入</t>
  </si>
  <si>
    <t xml:space="preserve">          利息收入</t>
  </si>
  <si>
    <t xml:space="preserve">          财政补贴收</t>
  </si>
  <si>
    <t xml:space="preserve">    七、失业保险基金收入</t>
  </si>
  <si>
    <t xml:space="preserve">     其中：社会保险费收入</t>
  </si>
  <si>
    <t xml:space="preserve">          财政补贴收入</t>
  </si>
  <si>
    <t>社会保险基金收入小计</t>
  </si>
  <si>
    <t>社会保险基金支出小计</t>
  </si>
  <si>
    <t>其中：待遇支出</t>
  </si>
  <si>
    <t>备注：社会保险基金实行全市统筹的财政体制，相关数据由全市统一编制并向社会公开，我区以空表列示。</t>
  </si>
  <si>
    <t>表16</t>
  </si>
  <si>
    <t xml:space="preserve"> 2022年涪陵区地方政府债务限额及余额决算情况表</t>
  </si>
  <si>
    <t>单位：亿元</t>
  </si>
  <si>
    <t>地区</t>
  </si>
  <si>
    <t>2022年债务限额</t>
  </si>
  <si>
    <t>2022年债务余额</t>
  </si>
  <si>
    <t>一般债券</t>
  </si>
  <si>
    <t>专项债券</t>
  </si>
  <si>
    <t>涪陵区</t>
  </si>
  <si>
    <t>表17</t>
  </si>
  <si>
    <t xml:space="preserve"> 2022年涪陵区地方政府债券使用情况表</t>
  </si>
  <si>
    <t>序号</t>
  </si>
  <si>
    <t>项目名称</t>
  </si>
  <si>
    <t>项目领域</t>
  </si>
  <si>
    <t>项目主管部门</t>
  </si>
  <si>
    <t>债券性质</t>
  </si>
  <si>
    <t>债券规模</t>
  </si>
  <si>
    <t>发行时间（年/月）</t>
  </si>
  <si>
    <t>涪陵区城乡功能提升改造项目</t>
  </si>
  <si>
    <t>其他市政建设</t>
  </si>
  <si>
    <t>城建集团</t>
  </si>
  <si>
    <t>涪陵区产业园区发展项目</t>
  </si>
  <si>
    <t>产城融合项目</t>
  </si>
  <si>
    <t>江元公司</t>
  </si>
  <si>
    <t>涪陵高新产业园区综合配套项目</t>
  </si>
  <si>
    <t>新城区集团</t>
  </si>
  <si>
    <t>涪陵区城乡基础设施补短板项目（一期）</t>
  </si>
  <si>
    <t>涪陵产业园区配套基础设施提升工程</t>
  </si>
  <si>
    <t>产业园区基础设施</t>
  </si>
  <si>
    <t>涪陵区新型城镇化基础设施优化联网工程</t>
  </si>
  <si>
    <t>涪陵区城乡基础设施补短板项目（二期）</t>
  </si>
  <si>
    <t>其他保障性住房</t>
  </si>
  <si>
    <t>涪陵工业产业园区基础设施建设项目二期</t>
  </si>
  <si>
    <t>涪陵区新型城镇化基础设施优化联网工程二期</t>
  </si>
  <si>
    <t>城镇老旧小区改造</t>
  </si>
  <si>
    <t>涪陵工业产业园区基础设施建设项目</t>
  </si>
  <si>
    <t>涪陵区产业园区发展项目二期</t>
  </si>
  <si>
    <t>城区第八小学校等义务教育学校建设项目</t>
  </si>
  <si>
    <t>其他教育</t>
  </si>
  <si>
    <t>区教委</t>
  </si>
  <si>
    <t>城市文化卫生及环境提升项目</t>
  </si>
  <si>
    <t>社会事业</t>
  </si>
  <si>
    <t>区卫健委</t>
  </si>
  <si>
    <t>城乡基础设施建设及改造项目</t>
  </si>
  <si>
    <t>市政基础设施</t>
  </si>
  <si>
    <t>表18</t>
  </si>
  <si>
    <t>2022年涪陵区本级专项债券项目实施进度情况表</t>
  </si>
  <si>
    <t>实际支出金额</t>
  </si>
  <si>
    <t>实际支出进度（%）</t>
  </si>
  <si>
    <t>表19</t>
  </si>
  <si>
    <t xml:space="preserve"> 2022年涪陵区地方政府债务相关情况表</t>
  </si>
  <si>
    <t>本地区</t>
  </si>
  <si>
    <t>一、2021 年末地方政府债务余额</t>
  </si>
  <si>
    <t xml:space="preserve">    其中：一般债务</t>
  </si>
  <si>
    <t xml:space="preserve">         专项债务</t>
  </si>
  <si>
    <t>二、2021 年末地方政府债务限额</t>
  </si>
  <si>
    <t>三、2022 年地方政府债务发行决算数</t>
  </si>
  <si>
    <t xml:space="preserve">    新增一般债券发行额 </t>
  </si>
  <si>
    <t xml:space="preserve">    中央转贷地方的国际金融组织和外国政府贷款</t>
  </si>
  <si>
    <t xml:space="preserve">    再融资一般债券发行额</t>
  </si>
  <si>
    <t xml:space="preserve">    新增专项债券发行额</t>
  </si>
  <si>
    <t xml:space="preserve">    再融资专项债券发行额</t>
  </si>
  <si>
    <t>四、2022 年地方政府债务还本决算数</t>
  </si>
  <si>
    <t xml:space="preserve">    一般债务还本支出</t>
  </si>
  <si>
    <t xml:space="preserve">    专项债务还本支出</t>
  </si>
  <si>
    <t>五、2022 年地方政府债务付息决算数</t>
  </si>
  <si>
    <t xml:space="preserve">    一般债务付息支出</t>
  </si>
  <si>
    <t xml:space="preserve">    专项债务付息支出</t>
  </si>
  <si>
    <t>六、2022 年末地方政府债务余额决算数</t>
  </si>
  <si>
    <t>七、2022 年地方政府债务限额</t>
  </si>
  <si>
    <t>表20</t>
  </si>
  <si>
    <t xml:space="preserve"> 2022年涪陵区地方政府债务指标表</t>
  </si>
  <si>
    <t>级次</t>
  </si>
  <si>
    <t>政府债务率（%）</t>
  </si>
  <si>
    <t>利息支出率（%）</t>
  </si>
  <si>
    <t>债务年限（年）</t>
  </si>
  <si>
    <t>最长</t>
  </si>
  <si>
    <t>最短</t>
  </si>
  <si>
    <t>平均</t>
  </si>
  <si>
    <t>表21</t>
  </si>
  <si>
    <t>2022年涪陵区级基本建设支出决算表</t>
  </si>
  <si>
    <t>决算数为预算数的%</t>
  </si>
  <si>
    <t xml:space="preserve">     普通教育</t>
  </si>
  <si>
    <t xml:space="preserve">         其中：天湖校区教学楼扩建工程</t>
  </si>
  <si>
    <t xml:space="preserve">               城八校迁建工程</t>
  </si>
  <si>
    <t xml:space="preserve">               涪陵城区四环路小学建设工程</t>
  </si>
  <si>
    <t xml:space="preserve">               马武中心小扩建工程项目</t>
  </si>
  <si>
    <t xml:space="preserve">               白涛实验小学建设工程</t>
  </si>
  <si>
    <t xml:space="preserve">               兴华中路校区改建工程</t>
  </si>
  <si>
    <t xml:space="preserve">               教师周转房建设工程</t>
  </si>
  <si>
    <t xml:space="preserve">     社会科学</t>
  </si>
  <si>
    <t xml:space="preserve">         其中：涪陵方志馆建设</t>
  </si>
  <si>
    <t xml:space="preserve">     社会福利</t>
  </si>
  <si>
    <t xml:space="preserve">         其中：社会服务设施兜底工程涪陵区儿童福利院建设工程</t>
  </si>
  <si>
    <t xml:space="preserve">     公共卫生</t>
  </si>
  <si>
    <t xml:space="preserve">         其中：新型冠状病毒感染肺炎等传染病医疗基地建设工程</t>
  </si>
  <si>
    <t xml:space="preserve">     自然生态保护</t>
  </si>
  <si>
    <t xml:space="preserve">         其中：长江上游岩溶地区石漠化治理工程（中央基建投资）</t>
  </si>
  <si>
    <t xml:space="preserve">     保障性安居工程</t>
  </si>
  <si>
    <t xml:space="preserve">         其中：老旧小区改造项目</t>
  </si>
  <si>
    <t>注：本表反应财政拨款的基本建设项目决算情况。</t>
  </si>
</sst>
</file>

<file path=xl/styles.xml><?xml version="1.0" encoding="utf-8"?>
<styleSheet xmlns="http://schemas.openxmlformats.org/spreadsheetml/2006/main">
  <numFmts count="16">
    <numFmt numFmtId="176" formatCode="yyyy&quot;年&quot;m&quot;月&quot;;@"/>
    <numFmt numFmtId="177" formatCode="0.0_ "/>
    <numFmt numFmtId="178" formatCode="#,##0_ "/>
    <numFmt numFmtId="42" formatCode="_ &quot;￥&quot;* #,##0_ ;_ &quot;￥&quot;* \-#,##0_ ;_ &quot;￥&quot;* &quot;-&quot;_ ;_ @_ "/>
    <numFmt numFmtId="44" formatCode="_ &quot;￥&quot;* #,##0.00_ ;_ &quot;￥&quot;* \-#,##0.00_ ;_ &quot;￥&quot;* &quot;-&quot;??_ ;_ @_ "/>
    <numFmt numFmtId="179" formatCode="* #,##0;* \-#,##0;* &quot;-&quot;;@"/>
    <numFmt numFmtId="180" formatCode="0.00_ "/>
    <numFmt numFmtId="181" formatCode="0_ "/>
    <numFmt numFmtId="182" formatCode="#,##0_);[Red]\(#,##0\)"/>
    <numFmt numFmtId="43" formatCode="_ * #,##0.00_ ;_ * \-#,##0.00_ ;_ * &quot;-&quot;??_ ;_ @_ "/>
    <numFmt numFmtId="41" formatCode="_ * #,##0_ ;_ * \-#,##0_ ;_ * &quot;-&quot;_ ;_ @_ "/>
    <numFmt numFmtId="183" formatCode="0.0%"/>
    <numFmt numFmtId="184" formatCode="0.0_);[Red]\(0.0\)"/>
    <numFmt numFmtId="185" formatCode="0.00_);[Red]\(0.00\)"/>
    <numFmt numFmtId="186" formatCode="0_);[Red]\(0\)"/>
    <numFmt numFmtId="187" formatCode="_ * #,##0_ ;_ * \-#,##0_ ;_ * &quot;-&quot;??_ ;_ @_ "/>
  </numFmts>
  <fonts count="90">
    <font>
      <sz val="11"/>
      <color theme="1"/>
      <name val="宋体"/>
      <charset val="134"/>
      <scheme val="minor"/>
    </font>
    <font>
      <sz val="20"/>
      <color theme="1"/>
      <name val="方正小标宋_GBK"/>
      <charset val="134"/>
    </font>
    <font>
      <sz val="11"/>
      <name val="黑体"/>
      <charset val="134"/>
    </font>
    <font>
      <b/>
      <sz val="11"/>
      <name val="宋体"/>
      <charset val="134"/>
    </font>
    <font>
      <sz val="11"/>
      <color indexed="0"/>
      <name val="宋体"/>
      <charset val="134"/>
    </font>
    <font>
      <sz val="10"/>
      <color indexed="8"/>
      <name val="Arial"/>
      <charset val="0"/>
    </font>
    <font>
      <sz val="10"/>
      <color rgb="FF000000"/>
      <name val="宋体"/>
      <charset val="0"/>
    </font>
    <font>
      <b/>
      <sz val="11"/>
      <color theme="1"/>
      <name val="宋体"/>
      <charset val="134"/>
      <scheme val="minor"/>
    </font>
    <font>
      <sz val="11"/>
      <color theme="1"/>
      <name val="方正黑体_GBK"/>
      <charset val="134"/>
    </font>
    <font>
      <sz val="11"/>
      <name val="宋体"/>
      <charset val="134"/>
      <scheme val="minor"/>
    </font>
    <font>
      <b/>
      <sz val="11"/>
      <name val="宋体"/>
      <charset val="134"/>
      <scheme val="minor"/>
    </font>
    <font>
      <b/>
      <sz val="11"/>
      <color rgb="FFFF0000"/>
      <name val="宋体"/>
      <charset val="134"/>
      <scheme val="minor"/>
    </font>
    <font>
      <sz val="11"/>
      <color theme="1"/>
      <name val="宋体"/>
      <charset val="134"/>
    </font>
    <font>
      <sz val="11"/>
      <name val="方正黑体_GBK"/>
      <charset val="134"/>
    </font>
    <font>
      <sz val="11"/>
      <color rgb="FF000000"/>
      <name val="宋体"/>
      <charset val="134"/>
      <scheme val="minor"/>
    </font>
    <font>
      <b/>
      <sz val="11"/>
      <color rgb="FF000000"/>
      <name val="宋体"/>
      <charset val="134"/>
      <scheme val="minor"/>
    </font>
    <font>
      <sz val="12"/>
      <name val="宋体"/>
      <charset val="134"/>
    </font>
    <font>
      <sz val="16"/>
      <color theme="1"/>
      <name val="方正仿宋_GBK"/>
      <charset val="134"/>
    </font>
    <font>
      <sz val="16"/>
      <color theme="1"/>
      <name val="宋体"/>
      <charset val="134"/>
      <scheme val="minor"/>
    </font>
    <font>
      <b/>
      <sz val="10"/>
      <color indexed="8"/>
      <name val="宋体"/>
      <charset val="134"/>
    </font>
    <font>
      <b/>
      <sz val="10"/>
      <name val="宋体"/>
      <charset val="134"/>
      <scheme val="minor"/>
    </font>
    <font>
      <sz val="10"/>
      <color theme="1"/>
      <name val="宋体"/>
      <charset val="134"/>
      <scheme val="minor"/>
    </font>
    <font>
      <sz val="10"/>
      <color indexed="8"/>
      <name val="宋体"/>
      <charset val="134"/>
    </font>
    <font>
      <sz val="12"/>
      <name val="仿宋_GB2312"/>
      <charset val="134"/>
    </font>
    <font>
      <sz val="10"/>
      <name val="宋体"/>
      <charset val="134"/>
      <scheme val="minor"/>
    </font>
    <font>
      <sz val="10"/>
      <name val="宋体"/>
      <charset val="134"/>
    </font>
    <font>
      <sz val="14"/>
      <color theme="1"/>
      <name val="方正仿宋_GBK"/>
      <charset val="134"/>
    </font>
    <font>
      <sz val="11"/>
      <name val="宋体"/>
      <charset val="134"/>
    </font>
    <font>
      <sz val="11"/>
      <color theme="1"/>
      <name val="黑体"/>
      <charset val="134"/>
    </font>
    <font>
      <b/>
      <sz val="10"/>
      <name val="宋体"/>
      <charset val="134"/>
    </font>
    <font>
      <sz val="16"/>
      <name val="方正仿宋_GBK"/>
      <charset val="134"/>
    </font>
    <font>
      <sz val="11"/>
      <color rgb="FF000000"/>
      <name val="方正黑体_GBK"/>
      <charset val="134"/>
    </font>
    <font>
      <sz val="14"/>
      <color theme="1"/>
      <name val="方正黑体_GBK"/>
      <charset val="134"/>
    </font>
    <font>
      <sz val="12"/>
      <name val="黑体"/>
      <charset val="134"/>
    </font>
    <font>
      <sz val="12"/>
      <color theme="1"/>
      <name val="黑体"/>
      <charset val="134"/>
    </font>
    <font>
      <sz val="22"/>
      <color theme="1"/>
      <name val="方正小标宋_GBK"/>
      <charset val="134"/>
    </font>
    <font>
      <b/>
      <sz val="11"/>
      <color indexed="8"/>
      <name val="宋体"/>
      <charset val="134"/>
    </font>
    <font>
      <sz val="11"/>
      <color indexed="8"/>
      <name val="宋体"/>
      <charset val="134"/>
    </font>
    <font>
      <sz val="20"/>
      <color rgb="FFFF0000"/>
      <name val="方正小标宋_GBK"/>
      <charset val="134"/>
    </font>
    <font>
      <sz val="18"/>
      <color indexed="8"/>
      <name val="黑体"/>
      <charset val="134"/>
    </font>
    <font>
      <b/>
      <sz val="14"/>
      <color indexed="8"/>
      <name val="宋体"/>
      <charset val="134"/>
    </font>
    <font>
      <sz val="14"/>
      <name val="宋体"/>
      <charset val="134"/>
    </font>
    <font>
      <sz val="14"/>
      <color indexed="8"/>
      <name val="宋体"/>
      <charset val="134"/>
    </font>
    <font>
      <b/>
      <sz val="36"/>
      <color indexed="8"/>
      <name val="宋体"/>
      <charset val="134"/>
    </font>
    <font>
      <sz val="11"/>
      <color indexed="8"/>
      <name val="楷体_GB2312"/>
      <charset val="134"/>
    </font>
    <font>
      <b/>
      <sz val="20"/>
      <color indexed="8"/>
      <name val="宋体"/>
      <charset val="134"/>
    </font>
    <font>
      <b/>
      <sz val="48"/>
      <color indexed="8"/>
      <name val="宋体"/>
      <charset val="134"/>
    </font>
    <font>
      <sz val="55"/>
      <name val="宋体"/>
      <charset val="134"/>
    </font>
    <font>
      <b/>
      <sz val="55"/>
      <color indexed="8"/>
      <name val="宋体"/>
      <charset val="134"/>
    </font>
    <font>
      <b/>
      <sz val="28"/>
      <color indexed="8"/>
      <name val="宋体"/>
      <charset val="134"/>
    </font>
    <font>
      <b/>
      <sz val="36"/>
      <name val="宋体"/>
      <charset val="134"/>
    </font>
    <font>
      <b/>
      <sz val="26"/>
      <color indexed="8"/>
      <name val="宋体"/>
      <charset val="134"/>
    </font>
    <font>
      <sz val="11"/>
      <color theme="1"/>
      <name val="宋体"/>
      <charset val="0"/>
      <scheme val="minor"/>
    </font>
    <font>
      <b/>
      <sz val="11"/>
      <color theme="1"/>
      <name val="宋体"/>
      <charset val="0"/>
      <scheme val="minor"/>
    </font>
    <font>
      <b/>
      <sz val="15"/>
      <color theme="3"/>
      <name val="宋体"/>
      <charset val="134"/>
      <scheme val="minor"/>
    </font>
    <font>
      <b/>
      <sz val="11"/>
      <color indexed="52"/>
      <name val="宋体"/>
      <charset val="134"/>
    </font>
    <font>
      <b/>
      <sz val="11"/>
      <color rgb="FF3F3F3F"/>
      <name val="宋体"/>
      <charset val="0"/>
      <scheme val="minor"/>
    </font>
    <font>
      <sz val="11"/>
      <color theme="0"/>
      <name val="宋体"/>
      <charset val="0"/>
      <scheme val="minor"/>
    </font>
    <font>
      <u/>
      <sz val="11"/>
      <color rgb="FF0000FF"/>
      <name val="宋体"/>
      <charset val="0"/>
      <scheme val="minor"/>
    </font>
    <font>
      <sz val="9"/>
      <name val="宋体"/>
      <charset val="134"/>
    </font>
    <font>
      <b/>
      <sz val="11"/>
      <color theme="3"/>
      <name val="宋体"/>
      <charset val="134"/>
      <scheme val="minor"/>
    </font>
    <font>
      <b/>
      <sz val="11"/>
      <color rgb="FFFFFFFF"/>
      <name val="宋体"/>
      <charset val="0"/>
      <scheme val="minor"/>
    </font>
    <font>
      <i/>
      <sz val="11"/>
      <color rgb="FF7F7F7F"/>
      <name val="宋体"/>
      <charset val="0"/>
      <scheme val="minor"/>
    </font>
    <font>
      <sz val="11"/>
      <color rgb="FF3F3F76"/>
      <name val="宋体"/>
      <charset val="0"/>
      <scheme val="minor"/>
    </font>
    <font>
      <sz val="11"/>
      <color rgb="FFFF0000"/>
      <name val="宋体"/>
      <charset val="0"/>
      <scheme val="minor"/>
    </font>
    <font>
      <b/>
      <sz val="13"/>
      <color theme="3"/>
      <name val="宋体"/>
      <charset val="134"/>
      <scheme val="minor"/>
    </font>
    <font>
      <sz val="11"/>
      <color rgb="FF9C6500"/>
      <name val="宋体"/>
      <charset val="0"/>
      <scheme val="minor"/>
    </font>
    <font>
      <sz val="11"/>
      <color rgb="FF9C0006"/>
      <name val="宋体"/>
      <charset val="0"/>
      <scheme val="minor"/>
    </font>
    <font>
      <sz val="11"/>
      <color rgb="FF006100"/>
      <name val="宋体"/>
      <charset val="0"/>
      <scheme val="minor"/>
    </font>
    <font>
      <u/>
      <sz val="11"/>
      <color rgb="FF800080"/>
      <name val="宋体"/>
      <charset val="0"/>
      <scheme val="minor"/>
    </font>
    <font>
      <b/>
      <sz val="18"/>
      <color indexed="56"/>
      <name val="宋体"/>
      <charset val="134"/>
    </font>
    <font>
      <b/>
      <sz val="11"/>
      <color rgb="FFFA7D00"/>
      <name val="宋体"/>
      <charset val="0"/>
      <scheme val="minor"/>
    </font>
    <font>
      <b/>
      <sz val="18"/>
      <color theme="3"/>
      <name val="宋体"/>
      <charset val="134"/>
      <scheme val="minor"/>
    </font>
    <font>
      <sz val="11"/>
      <color rgb="FFFA7D00"/>
      <name val="宋体"/>
      <charset val="0"/>
      <scheme val="minor"/>
    </font>
    <font>
      <i/>
      <sz val="11"/>
      <color indexed="23"/>
      <name val="宋体"/>
      <charset val="134"/>
    </font>
    <font>
      <sz val="11"/>
      <color indexed="8"/>
      <name val="宋体"/>
      <charset val="134"/>
      <scheme val="minor"/>
    </font>
    <font>
      <b/>
      <sz val="11"/>
      <color indexed="9"/>
      <name val="宋体"/>
      <charset val="134"/>
    </font>
    <font>
      <b/>
      <sz val="15"/>
      <color indexed="56"/>
      <name val="宋体"/>
      <charset val="134"/>
    </font>
    <font>
      <sz val="10"/>
      <name val="Arial"/>
      <charset val="134"/>
    </font>
    <font>
      <b/>
      <sz val="11"/>
      <color indexed="63"/>
      <name val="宋体"/>
      <charset val="134"/>
    </font>
    <font>
      <sz val="11"/>
      <color indexed="52"/>
      <name val="宋体"/>
      <charset val="134"/>
    </font>
    <font>
      <sz val="11"/>
      <color indexed="60"/>
      <name val="宋体"/>
      <charset val="134"/>
    </font>
    <font>
      <b/>
      <sz val="13"/>
      <color indexed="56"/>
      <name val="宋体"/>
      <charset val="134"/>
    </font>
    <font>
      <b/>
      <sz val="11"/>
      <color indexed="56"/>
      <name val="宋体"/>
      <charset val="134"/>
    </font>
    <font>
      <sz val="11"/>
      <color indexed="17"/>
      <name val="宋体"/>
      <charset val="134"/>
    </font>
    <font>
      <sz val="11"/>
      <color indexed="20"/>
      <name val="宋体"/>
      <charset val="134"/>
    </font>
    <font>
      <sz val="11"/>
      <color indexed="62"/>
      <name val="宋体"/>
      <charset val="134"/>
    </font>
    <font>
      <sz val="11"/>
      <color indexed="10"/>
      <name val="宋体"/>
      <charset val="134"/>
    </font>
    <font>
      <sz val="9"/>
      <name val="宋体"/>
      <charset val="134"/>
    </font>
    <font>
      <b/>
      <sz val="9"/>
      <name val="宋体"/>
      <charset val="134"/>
    </font>
  </fonts>
  <fills count="43">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indexed="9"/>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indexed="22"/>
        <bgColor indexed="64"/>
      </patternFill>
    </fill>
    <fill>
      <patternFill patternType="solid">
        <fgColor rgb="FFF2F2F2"/>
        <bgColor indexed="64"/>
      </patternFill>
    </fill>
    <fill>
      <patternFill patternType="solid">
        <fgColor theme="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A5A5A5"/>
        <bgColor indexed="64"/>
      </patternFill>
    </fill>
    <fill>
      <patternFill patternType="solid">
        <fgColor rgb="FFFFCC99"/>
        <bgColor indexed="64"/>
      </patternFill>
    </fill>
    <fill>
      <patternFill patternType="solid">
        <fgColor theme="7"/>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4"/>
        <bgColor indexed="64"/>
      </patternFill>
    </fill>
    <fill>
      <patternFill patternType="solid">
        <fgColor theme="8"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rgb="FFFFEB9C"/>
        <bgColor indexed="64"/>
      </patternFill>
    </fill>
    <fill>
      <patternFill patternType="solid">
        <fgColor rgb="FFFFC7CE"/>
        <bgColor indexed="64"/>
      </patternFill>
    </fill>
    <fill>
      <patternFill patternType="solid">
        <fgColor theme="9"/>
        <bgColor indexed="64"/>
      </patternFill>
    </fill>
    <fill>
      <patternFill patternType="solid">
        <fgColor theme="6" tint="0.399975585192419"/>
        <bgColor indexed="64"/>
      </patternFill>
    </fill>
    <fill>
      <patternFill patternType="solid">
        <fgColor rgb="FFC6EFCE"/>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8"/>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rgb="FFFFFFCC"/>
        <bgColor indexed="64"/>
      </patternFill>
    </fill>
    <fill>
      <patternFill patternType="solid">
        <fgColor indexed="55"/>
        <bgColor indexed="64"/>
      </patternFill>
    </fill>
    <fill>
      <patternFill patternType="solid">
        <fgColor indexed="26"/>
        <bgColor indexed="64"/>
      </patternFill>
    </fill>
    <fill>
      <patternFill patternType="solid">
        <fgColor indexed="43"/>
        <bgColor indexed="64"/>
      </patternFill>
    </fill>
    <fill>
      <patternFill patternType="solid">
        <fgColor indexed="42"/>
        <bgColor indexed="64"/>
      </patternFill>
    </fill>
    <fill>
      <patternFill patternType="solid">
        <fgColor indexed="45"/>
        <bgColor indexed="64"/>
      </patternFill>
    </fill>
    <fill>
      <patternFill patternType="solid">
        <fgColor indexed="47"/>
        <bgColor indexed="64"/>
      </patternFill>
    </fill>
  </fills>
  <borders count="34">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auto="1"/>
      </left>
      <right style="thin">
        <color auto="1"/>
      </right>
      <top/>
      <bottom/>
      <diagonal/>
    </border>
    <border>
      <left/>
      <right style="thin">
        <color auto="1"/>
      </right>
      <top style="medium">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style="medium">
        <color auto="1"/>
      </bottom>
      <diagonal/>
    </border>
    <border>
      <left/>
      <right/>
      <top/>
      <bottom style="medium">
        <color auto="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right/>
      <top style="thin">
        <color theme="4"/>
      </top>
      <bottom style="double">
        <color theme="4"/>
      </bottom>
      <diagonal/>
    </border>
    <border>
      <left/>
      <right/>
      <top/>
      <bottom style="medium">
        <color theme="4"/>
      </bottom>
      <diagonal/>
    </border>
    <border>
      <left style="thin">
        <color indexed="23"/>
      </left>
      <right style="thin">
        <color indexed="23"/>
      </right>
      <top style="thin">
        <color indexed="23"/>
      </top>
      <bottom style="thin">
        <color indexed="23"/>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s>
  <cellStyleXfs count="124">
    <xf numFmtId="0" fontId="0" fillId="0" borderId="0">
      <alignment vertical="center"/>
    </xf>
    <xf numFmtId="42" fontId="0" fillId="0" borderId="0" applyFont="0" applyFill="0" applyBorder="0" applyAlignment="0" applyProtection="0">
      <alignment vertical="center"/>
    </xf>
    <xf numFmtId="44" fontId="0" fillId="0" borderId="0" applyFont="0" applyFill="0" applyBorder="0" applyAlignment="0" applyProtection="0">
      <alignment vertical="center"/>
    </xf>
    <xf numFmtId="0" fontId="59" fillId="0" borderId="0">
      <alignment vertical="center"/>
    </xf>
    <xf numFmtId="0" fontId="52" fillId="22" borderId="0" applyNumberFormat="0" applyBorder="0" applyAlignment="0" applyProtection="0">
      <alignment vertical="center"/>
    </xf>
    <xf numFmtId="0" fontId="63" fillId="15" borderId="22" applyNumberFormat="0" applyAlignment="0" applyProtection="0">
      <alignment vertical="center"/>
    </xf>
    <xf numFmtId="41" fontId="0" fillId="0" borderId="0" applyFont="0" applyFill="0" applyBorder="0" applyAlignment="0" applyProtection="0">
      <alignment vertical="center"/>
    </xf>
    <xf numFmtId="0" fontId="52" fillId="10" borderId="0" applyNumberFormat="0" applyBorder="0" applyAlignment="0" applyProtection="0">
      <alignment vertical="center"/>
    </xf>
    <xf numFmtId="0" fontId="55" fillId="7" borderId="19" applyNumberFormat="0" applyAlignment="0" applyProtection="0">
      <alignment vertical="center"/>
    </xf>
    <xf numFmtId="0" fontId="67" fillId="24" borderId="0" applyNumberFormat="0" applyBorder="0" applyAlignment="0" applyProtection="0">
      <alignment vertical="center"/>
    </xf>
    <xf numFmtId="43" fontId="0" fillId="0" borderId="0" applyFont="0" applyFill="0" applyBorder="0" applyAlignment="0" applyProtection="0">
      <alignment vertical="center"/>
    </xf>
    <xf numFmtId="0" fontId="70" fillId="0" borderId="0" applyNumberFormat="0" applyFill="0" applyBorder="0" applyAlignment="0" applyProtection="0">
      <alignment vertical="center"/>
    </xf>
    <xf numFmtId="0" fontId="57" fillId="26" borderId="0" applyNumberFormat="0" applyBorder="0" applyAlignment="0" applyProtection="0">
      <alignment vertical="center"/>
    </xf>
    <xf numFmtId="0" fontId="58" fillId="0" borderId="0" applyNumberFormat="0" applyFill="0" applyBorder="0" applyAlignment="0" applyProtection="0">
      <alignment vertical="center"/>
    </xf>
    <xf numFmtId="9" fontId="0" fillId="0" borderId="0" applyFont="0" applyFill="0" applyBorder="0" applyAlignment="0" applyProtection="0">
      <alignment vertical="center"/>
    </xf>
    <xf numFmtId="0" fontId="69" fillId="0" borderId="0" applyNumberFormat="0" applyFill="0" applyBorder="0" applyAlignment="0" applyProtection="0">
      <alignment vertical="center"/>
    </xf>
    <xf numFmtId="9" fontId="16" fillId="0" borderId="0" applyFont="0" applyFill="0" applyBorder="0" applyAlignment="0" applyProtection="0"/>
    <xf numFmtId="0" fontId="0" fillId="36" borderId="24" applyNumberFormat="0" applyFont="0" applyAlignment="0" applyProtection="0">
      <alignment vertical="center"/>
    </xf>
    <xf numFmtId="0" fontId="16" fillId="0" borderId="0">
      <alignment vertical="center"/>
    </xf>
    <xf numFmtId="0" fontId="57" fillId="31" borderId="0" applyNumberFormat="0" applyBorder="0" applyAlignment="0" applyProtection="0">
      <alignment vertical="center"/>
    </xf>
    <xf numFmtId="0" fontId="60"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54" fillId="0" borderId="18" applyNumberFormat="0" applyFill="0" applyAlignment="0" applyProtection="0">
      <alignment vertical="center"/>
    </xf>
    <xf numFmtId="0" fontId="65" fillId="0" borderId="18" applyNumberFormat="0" applyFill="0" applyAlignment="0" applyProtection="0">
      <alignment vertical="center"/>
    </xf>
    <xf numFmtId="0" fontId="57" fillId="13" borderId="0" applyNumberFormat="0" applyBorder="0" applyAlignment="0" applyProtection="0">
      <alignment vertical="center"/>
    </xf>
    <xf numFmtId="0" fontId="60" fillId="0" borderId="23" applyNumberFormat="0" applyFill="0" applyAlignment="0" applyProtection="0">
      <alignment vertical="center"/>
    </xf>
    <xf numFmtId="0" fontId="57" fillId="18" borderId="0" applyNumberFormat="0" applyBorder="0" applyAlignment="0" applyProtection="0">
      <alignment vertical="center"/>
    </xf>
    <xf numFmtId="0" fontId="56" fillId="8" borderId="20" applyNumberFormat="0" applyAlignment="0" applyProtection="0">
      <alignment vertical="center"/>
    </xf>
    <xf numFmtId="0" fontId="71" fillId="8" borderId="22" applyNumberFormat="0" applyAlignment="0" applyProtection="0">
      <alignment vertical="center"/>
    </xf>
    <xf numFmtId="0" fontId="61" fillId="14" borderId="21" applyNumberFormat="0" applyAlignment="0" applyProtection="0">
      <alignment vertical="center"/>
    </xf>
    <xf numFmtId="0" fontId="52" fillId="12" borderId="0" applyNumberFormat="0" applyBorder="0" applyAlignment="0" applyProtection="0">
      <alignment vertical="center"/>
    </xf>
    <xf numFmtId="0" fontId="57" fillId="9" borderId="0" applyNumberFormat="0" applyBorder="0" applyAlignment="0" applyProtection="0">
      <alignment vertical="center"/>
    </xf>
    <xf numFmtId="0" fontId="73" fillId="0" borderId="25" applyNumberFormat="0" applyFill="0" applyAlignment="0" applyProtection="0">
      <alignment vertical="center"/>
    </xf>
    <xf numFmtId="0" fontId="53" fillId="0" borderId="17" applyNumberFormat="0" applyFill="0" applyAlignment="0" applyProtection="0">
      <alignment vertical="center"/>
    </xf>
    <xf numFmtId="0" fontId="68" fillId="27" borderId="0" applyNumberFormat="0" applyBorder="0" applyAlignment="0" applyProtection="0">
      <alignment vertical="center"/>
    </xf>
    <xf numFmtId="0" fontId="66" fillId="23" borderId="0" applyNumberFormat="0" applyBorder="0" applyAlignment="0" applyProtection="0">
      <alignment vertical="center"/>
    </xf>
    <xf numFmtId="0" fontId="0" fillId="0" borderId="0">
      <alignment vertical="center"/>
    </xf>
    <xf numFmtId="0" fontId="77" fillId="0" borderId="27" applyNumberFormat="0" applyFill="0" applyAlignment="0" applyProtection="0">
      <alignment vertical="center"/>
    </xf>
    <xf numFmtId="0" fontId="52" fillId="30" borderId="0" applyNumberFormat="0" applyBorder="0" applyAlignment="0" applyProtection="0">
      <alignment vertical="center"/>
    </xf>
    <xf numFmtId="0" fontId="57" fillId="19" borderId="0" applyNumberFormat="0" applyBorder="0" applyAlignment="0" applyProtection="0">
      <alignment vertical="center"/>
    </xf>
    <xf numFmtId="0" fontId="16" fillId="0" borderId="0">
      <alignment vertical="center"/>
    </xf>
    <xf numFmtId="0" fontId="52" fillId="32" borderId="0" applyNumberFormat="0" applyBorder="0" applyAlignment="0" applyProtection="0">
      <alignment vertical="center"/>
    </xf>
    <xf numFmtId="0" fontId="52" fillId="28" borderId="0" applyNumberFormat="0" applyBorder="0" applyAlignment="0" applyProtection="0">
      <alignment vertical="center"/>
    </xf>
    <xf numFmtId="0" fontId="0" fillId="0" borderId="0">
      <alignment vertical="center"/>
    </xf>
    <xf numFmtId="0" fontId="52" fillId="17" borderId="0" applyNumberFormat="0" applyBorder="0" applyAlignment="0" applyProtection="0">
      <alignment vertical="center"/>
    </xf>
    <xf numFmtId="0" fontId="79" fillId="7" borderId="28" applyNumberFormat="0" applyAlignment="0" applyProtection="0">
      <alignment vertical="center"/>
    </xf>
    <xf numFmtId="0" fontId="52" fillId="34" borderId="0" applyNumberFormat="0" applyBorder="0" applyAlignment="0" applyProtection="0">
      <alignment vertical="center"/>
    </xf>
    <xf numFmtId="0" fontId="57" fillId="21" borderId="0" applyNumberFormat="0" applyBorder="0" applyAlignment="0" applyProtection="0">
      <alignment vertical="center"/>
    </xf>
    <xf numFmtId="41" fontId="0" fillId="0" borderId="0" applyFont="0" applyFill="0" applyBorder="0" applyAlignment="0" applyProtection="0">
      <alignment vertical="center"/>
    </xf>
    <xf numFmtId="0" fontId="57" fillId="16" borderId="0" applyNumberFormat="0" applyBorder="0" applyAlignment="0" applyProtection="0">
      <alignment vertical="center"/>
    </xf>
    <xf numFmtId="41" fontId="0" fillId="0" borderId="0" applyFont="0" applyFill="0" applyBorder="0" applyAlignment="0" applyProtection="0">
      <alignment vertical="center"/>
    </xf>
    <xf numFmtId="0" fontId="52" fillId="6" borderId="0" applyNumberFormat="0" applyBorder="0" applyAlignment="0" applyProtection="0">
      <alignment vertical="center"/>
    </xf>
    <xf numFmtId="0" fontId="52" fillId="5" borderId="0" applyNumberFormat="0" applyBorder="0" applyAlignment="0" applyProtection="0">
      <alignment vertical="center"/>
    </xf>
    <xf numFmtId="0" fontId="16" fillId="0" borderId="0"/>
    <xf numFmtId="0" fontId="57" fillId="33" borderId="0" applyNumberFormat="0" applyBorder="0" applyAlignment="0" applyProtection="0">
      <alignment vertical="center"/>
    </xf>
    <xf numFmtId="41" fontId="16" fillId="0" borderId="0" applyFont="0" applyFill="0" applyBorder="0" applyAlignment="0" applyProtection="0"/>
    <xf numFmtId="0" fontId="0" fillId="0" borderId="0">
      <alignment vertical="center"/>
    </xf>
    <xf numFmtId="0" fontId="52" fillId="29" borderId="0" applyNumberFormat="0" applyBorder="0" applyAlignment="0" applyProtection="0">
      <alignment vertical="center"/>
    </xf>
    <xf numFmtId="0" fontId="57" fillId="20" borderId="0" applyNumberFormat="0" applyBorder="0" applyAlignment="0" applyProtection="0">
      <alignment vertical="center"/>
    </xf>
    <xf numFmtId="0" fontId="57" fillId="25" borderId="0" applyNumberFormat="0" applyBorder="0" applyAlignment="0" applyProtection="0">
      <alignment vertical="center"/>
    </xf>
    <xf numFmtId="41" fontId="16" fillId="0" borderId="0" applyFont="0" applyFill="0" applyBorder="0" applyAlignment="0" applyProtection="0"/>
    <xf numFmtId="0" fontId="81" fillId="39" borderId="0" applyNumberFormat="0" applyBorder="0" applyAlignment="0" applyProtection="0">
      <alignment vertical="center"/>
    </xf>
    <xf numFmtId="0" fontId="52" fillId="11" borderId="0" applyNumberFormat="0" applyBorder="0" applyAlignment="0" applyProtection="0">
      <alignment vertical="center"/>
    </xf>
    <xf numFmtId="0" fontId="57" fillId="35" borderId="0" applyNumberFormat="0" applyBorder="0" applyAlignment="0" applyProtection="0">
      <alignment vertical="center"/>
    </xf>
    <xf numFmtId="0" fontId="0" fillId="0" borderId="0">
      <alignment vertical="center"/>
    </xf>
    <xf numFmtId="0" fontId="16" fillId="0" borderId="0">
      <alignment vertical="center"/>
    </xf>
    <xf numFmtId="0" fontId="16" fillId="0" borderId="0">
      <alignment vertical="center"/>
    </xf>
    <xf numFmtId="0" fontId="78" fillId="0" borderId="0" applyBorder="0">
      <alignment vertical="center"/>
    </xf>
    <xf numFmtId="0" fontId="82" fillId="0" borderId="31" applyNumberFormat="0" applyFill="0" applyAlignment="0" applyProtection="0">
      <alignment vertical="center"/>
    </xf>
    <xf numFmtId="0" fontId="83" fillId="0" borderId="32" applyNumberFormat="0" applyFill="0" applyAlignment="0" applyProtection="0">
      <alignment vertical="center"/>
    </xf>
    <xf numFmtId="0" fontId="83" fillId="0" borderId="0" applyNumberFormat="0" applyFill="0" applyBorder="0" applyAlignment="0" applyProtection="0">
      <alignment vertical="center"/>
    </xf>
    <xf numFmtId="0" fontId="85" fillId="41" borderId="0" applyNumberFormat="0" applyBorder="0" applyAlignment="0" applyProtection="0">
      <alignment vertical="center"/>
    </xf>
    <xf numFmtId="0" fontId="16" fillId="0" borderId="0"/>
    <xf numFmtId="0" fontId="0" fillId="0" borderId="0">
      <alignment vertical="center"/>
    </xf>
    <xf numFmtId="0" fontId="16" fillId="0" borderId="0"/>
    <xf numFmtId="41" fontId="0" fillId="0" borderId="0" applyFont="0" applyFill="0" applyBorder="0" applyAlignment="0" applyProtection="0">
      <alignment vertical="center"/>
    </xf>
    <xf numFmtId="0" fontId="37" fillId="0" borderId="0">
      <alignment vertical="center"/>
    </xf>
    <xf numFmtId="0" fontId="16" fillId="0" borderId="0"/>
    <xf numFmtId="0" fontId="16" fillId="0" borderId="0"/>
    <xf numFmtId="0" fontId="16" fillId="0" borderId="0"/>
    <xf numFmtId="0" fontId="86" fillId="42" borderId="19" applyNumberFormat="0" applyAlignment="0" applyProtection="0">
      <alignment vertical="center"/>
    </xf>
    <xf numFmtId="0" fontId="0" fillId="0" borderId="0">
      <alignment vertical="center"/>
    </xf>
    <xf numFmtId="0" fontId="75" fillId="0" borderId="0">
      <alignment vertical="center"/>
    </xf>
    <xf numFmtId="0" fontId="78" fillId="0" borderId="0"/>
    <xf numFmtId="0" fontId="16" fillId="0" borderId="0"/>
    <xf numFmtId="0" fontId="16" fillId="0" borderId="0">
      <alignment vertical="center"/>
    </xf>
    <xf numFmtId="0" fontId="16" fillId="0" borderId="0">
      <alignment vertical="center"/>
    </xf>
    <xf numFmtId="0" fontId="16" fillId="0" borderId="0"/>
    <xf numFmtId="0" fontId="0" fillId="0" borderId="0">
      <alignment vertical="center"/>
    </xf>
    <xf numFmtId="0" fontId="0" fillId="0" borderId="0"/>
    <xf numFmtId="0" fontId="0" fillId="0" borderId="0">
      <alignment vertical="center"/>
    </xf>
    <xf numFmtId="0" fontId="16" fillId="0" borderId="0"/>
    <xf numFmtId="0" fontId="16" fillId="0" borderId="0"/>
    <xf numFmtId="0" fontId="0" fillId="0" borderId="0">
      <alignment vertical="center"/>
    </xf>
    <xf numFmtId="0" fontId="16" fillId="0" borderId="0"/>
    <xf numFmtId="0" fontId="0" fillId="0" borderId="0">
      <alignment vertical="center"/>
    </xf>
    <xf numFmtId="0" fontId="25" fillId="0" borderId="0"/>
    <xf numFmtId="0" fontId="16" fillId="38" borderId="30" applyNumberFormat="0" applyFont="0" applyAlignment="0" applyProtection="0">
      <alignment vertical="center"/>
    </xf>
    <xf numFmtId="0" fontId="75" fillId="0" borderId="0">
      <alignment vertical="center"/>
    </xf>
    <xf numFmtId="0" fontId="75" fillId="0" borderId="0">
      <alignment vertical="center"/>
    </xf>
    <xf numFmtId="0" fontId="78" fillId="0" borderId="0"/>
    <xf numFmtId="0" fontId="16" fillId="0" borderId="0">
      <alignment vertical="center"/>
    </xf>
    <xf numFmtId="0" fontId="78" fillId="0" borderId="0"/>
    <xf numFmtId="0" fontId="16" fillId="0" borderId="0">
      <alignment vertical="center"/>
    </xf>
    <xf numFmtId="0" fontId="84" fillId="40" borderId="0" applyNumberFormat="0" applyBorder="0" applyAlignment="0" applyProtection="0">
      <alignment vertical="center"/>
    </xf>
    <xf numFmtId="0" fontId="36" fillId="0" borderId="33" applyNumberFormat="0" applyFill="0" applyAlignment="0" applyProtection="0">
      <alignment vertical="center"/>
    </xf>
    <xf numFmtId="0" fontId="76" fillId="37" borderId="26" applyNumberFormat="0" applyAlignment="0" applyProtection="0">
      <alignment vertical="center"/>
    </xf>
    <xf numFmtId="0" fontId="74" fillId="0" borderId="0" applyNumberFormat="0" applyFill="0" applyBorder="0" applyAlignment="0" applyProtection="0">
      <alignment vertical="center"/>
    </xf>
    <xf numFmtId="0" fontId="87" fillId="0" borderId="0" applyNumberFormat="0" applyFill="0" applyBorder="0" applyAlignment="0" applyProtection="0">
      <alignment vertical="center"/>
    </xf>
    <xf numFmtId="0" fontId="80" fillId="0" borderId="29" applyNumberFormat="0" applyFill="0" applyAlignment="0" applyProtection="0">
      <alignment vertical="center"/>
    </xf>
    <xf numFmtId="43" fontId="0" fillId="0" borderId="0" applyFont="0" applyFill="0" applyBorder="0" applyAlignment="0" applyProtection="0">
      <alignment vertical="center"/>
    </xf>
    <xf numFmtId="43" fontId="16"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0" fontId="16"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alignment vertical="center"/>
    </xf>
    <xf numFmtId="41" fontId="0" fillId="0" borderId="0" applyFont="0" applyFill="0" applyBorder="0" applyAlignment="0" applyProtection="0">
      <alignment vertical="center"/>
    </xf>
    <xf numFmtId="41" fontId="16" fillId="0" borderId="0" applyFont="0" applyFill="0" applyBorder="0" applyAlignment="0" applyProtection="0"/>
    <xf numFmtId="41" fontId="16" fillId="0" borderId="0" applyFont="0" applyFill="0" applyBorder="0" applyAlignment="0" applyProtection="0"/>
    <xf numFmtId="41" fontId="16" fillId="0" borderId="0" applyFont="0" applyFill="0" applyBorder="0" applyAlignment="0" applyProtection="0">
      <alignment vertical="center"/>
    </xf>
    <xf numFmtId="0" fontId="78" fillId="0" borderId="0"/>
  </cellStyleXfs>
  <cellXfs count="374">
    <xf numFmtId="0" fontId="0" fillId="0" borderId="0" xfId="0">
      <alignment vertical="center"/>
    </xf>
    <xf numFmtId="0" fontId="0" fillId="0" borderId="0" xfId="0" applyFill="1">
      <alignment vertical="center"/>
    </xf>
    <xf numFmtId="0" fontId="1" fillId="0" borderId="0" xfId="0" applyFont="1" applyFill="1" applyAlignment="1">
      <alignment horizontal="center" vertical="center"/>
    </xf>
    <xf numFmtId="0" fontId="0" fillId="0" borderId="0" xfId="0" applyFont="1" applyFill="1"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3" fillId="0" borderId="4" xfId="0" applyFont="1" applyFill="1" applyBorder="1" applyAlignment="1">
      <alignment horizontal="left" vertical="center" wrapText="1"/>
    </xf>
    <xf numFmtId="178" fontId="3" fillId="0" borderId="5" xfId="0" applyNumberFormat="1" applyFont="1" applyFill="1" applyBorder="1" applyAlignment="1">
      <alignment vertical="center" wrapText="1"/>
    </xf>
    <xf numFmtId="177" fontId="3" fillId="0" borderId="6" xfId="0" applyNumberFormat="1" applyFont="1" applyFill="1" applyBorder="1" applyAlignment="1">
      <alignment vertical="center" wrapText="1"/>
    </xf>
    <xf numFmtId="178" fontId="0" fillId="0" borderId="5" xfId="0" applyNumberFormat="1" applyFont="1" applyFill="1" applyBorder="1" applyAlignment="1">
      <alignment vertical="center"/>
    </xf>
    <xf numFmtId="177" fontId="4" fillId="0" borderId="6" xfId="0" applyNumberFormat="1" applyFont="1" applyFill="1" applyBorder="1" applyAlignment="1">
      <alignment vertical="center" wrapText="1"/>
    </xf>
    <xf numFmtId="0" fontId="5" fillId="0" borderId="0" xfId="0" applyFont="1" applyFill="1" applyBorder="1" applyAlignment="1"/>
    <xf numFmtId="0" fontId="4" fillId="0" borderId="4" xfId="0" applyFont="1" applyFill="1" applyBorder="1" applyAlignment="1">
      <alignment horizontal="left" vertical="center" wrapText="1"/>
    </xf>
    <xf numFmtId="0" fontId="4" fillId="0" borderId="4" xfId="0" applyFont="1" applyFill="1" applyBorder="1" applyAlignment="1">
      <alignment horizontal="left" vertical="center" shrinkToFit="1"/>
    </xf>
    <xf numFmtId="0" fontId="6" fillId="0" borderId="0" xfId="0" applyFont="1" applyFill="1" applyBorder="1" applyAlignment="1"/>
    <xf numFmtId="0" fontId="7" fillId="0" borderId="4" xfId="0" applyFont="1" applyFill="1" applyBorder="1" applyAlignment="1">
      <alignment horizontal="left" vertical="center"/>
    </xf>
    <xf numFmtId="0" fontId="0" fillId="0" borderId="4" xfId="0" applyFont="1" applyFill="1" applyBorder="1" applyAlignment="1">
      <alignment horizontal="left" vertical="center"/>
    </xf>
    <xf numFmtId="0" fontId="3" fillId="0" borderId="4" xfId="0" applyFont="1" applyFill="1" applyBorder="1" applyAlignment="1">
      <alignment horizontal="left" vertical="center" shrinkToFit="1"/>
    </xf>
    <xf numFmtId="0" fontId="4" fillId="0" borderId="7" xfId="0" applyFont="1" applyFill="1" applyBorder="1" applyAlignment="1">
      <alignment horizontal="left" vertical="center" shrinkToFit="1"/>
    </xf>
    <xf numFmtId="178" fontId="4" fillId="0" borderId="8" xfId="0" applyNumberFormat="1" applyFont="1" applyFill="1" applyBorder="1" applyAlignment="1">
      <alignment vertical="center" shrinkToFit="1"/>
    </xf>
    <xf numFmtId="178" fontId="0" fillId="0" borderId="8" xfId="0" applyNumberFormat="1" applyFont="1" applyFill="1" applyBorder="1" applyAlignment="1">
      <alignment vertical="center"/>
    </xf>
    <xf numFmtId="177" fontId="4" fillId="0" borderId="9" xfId="0" applyNumberFormat="1" applyFont="1" applyFill="1" applyBorder="1" applyAlignment="1">
      <alignment vertical="center" wrapText="1"/>
    </xf>
    <xf numFmtId="0" fontId="4" fillId="0" borderId="10" xfId="0" applyFont="1" applyFill="1" applyBorder="1" applyAlignment="1">
      <alignment horizontal="left" vertical="center" shrinkToFit="1"/>
    </xf>
    <xf numFmtId="0" fontId="1" fillId="0" borderId="0" xfId="0" applyFont="1" applyAlignment="1">
      <alignment horizontal="center" vertical="center"/>
    </xf>
    <xf numFmtId="0" fontId="8" fillId="0" borderId="1" xfId="0" applyFont="1" applyBorder="1" applyAlignment="1">
      <alignment horizontal="center" vertical="center"/>
    </xf>
    <xf numFmtId="0" fontId="8" fillId="0" borderId="2" xfId="0" applyFont="1" applyBorder="1" applyAlignment="1">
      <alignment horizontal="center" vertical="center"/>
    </xf>
    <xf numFmtId="0" fontId="8" fillId="0" borderId="3" xfId="0" applyFont="1" applyBorder="1" applyAlignment="1">
      <alignment horizontal="center" vertical="center"/>
    </xf>
    <xf numFmtId="0" fontId="8" fillId="0" borderId="4" xfId="0" applyFont="1" applyBorder="1" applyAlignment="1">
      <alignment horizontal="center" vertical="center"/>
    </xf>
    <xf numFmtId="0" fontId="8" fillId="0" borderId="5" xfId="0" applyFont="1" applyBorder="1" applyAlignment="1">
      <alignment horizontal="center" vertical="center"/>
    </xf>
    <xf numFmtId="0" fontId="8" fillId="0" borderId="6" xfId="0" applyFont="1" applyBorder="1" applyAlignment="1">
      <alignment horizontal="center" vertical="center"/>
    </xf>
    <xf numFmtId="0" fontId="0" fillId="0" borderId="7" xfId="0" applyBorder="1" applyAlignment="1">
      <alignment horizontal="center" vertical="center"/>
    </xf>
    <xf numFmtId="183" fontId="9" fillId="0" borderId="8" xfId="0" applyNumberFormat="1" applyFont="1" applyFill="1" applyBorder="1" applyAlignment="1">
      <alignment horizontal="center" vertical="center"/>
    </xf>
    <xf numFmtId="183" fontId="9" fillId="0" borderId="8" xfId="0" applyNumberFormat="1" applyFont="1" applyBorder="1" applyAlignment="1">
      <alignment horizontal="center" vertical="center"/>
    </xf>
    <xf numFmtId="0" fontId="9" fillId="0" borderId="8" xfId="0" applyFont="1" applyBorder="1" applyAlignment="1">
      <alignment horizontal="center" vertical="center"/>
    </xf>
    <xf numFmtId="0" fontId="9" fillId="0" borderId="9" xfId="0" applyFont="1" applyBorder="1" applyAlignment="1">
      <alignment horizontal="center" vertical="center"/>
    </xf>
    <xf numFmtId="0" fontId="0" fillId="0" borderId="0" xfId="0" applyFont="1" applyAlignment="1">
      <alignment horizontal="right" vertical="center"/>
    </xf>
    <xf numFmtId="0" fontId="9" fillId="0" borderId="4" xfId="0" applyFont="1" applyBorder="1" applyAlignment="1">
      <alignment horizontal="left" vertical="center"/>
    </xf>
    <xf numFmtId="185" fontId="9" fillId="0" borderId="6" xfId="0" applyNumberFormat="1" applyFont="1" applyBorder="1" applyAlignment="1">
      <alignment horizontal="right" vertical="center"/>
    </xf>
    <xf numFmtId="0" fontId="9" fillId="0" borderId="4" xfId="0" applyFont="1" applyBorder="1" applyAlignment="1">
      <alignment horizontal="left" vertical="center" wrapText="1"/>
    </xf>
    <xf numFmtId="0" fontId="9" fillId="0" borderId="7" xfId="0" applyFont="1" applyBorder="1" applyAlignment="1">
      <alignment horizontal="left" vertical="center"/>
    </xf>
    <xf numFmtId="185" fontId="9" fillId="0" borderId="9" xfId="0" applyNumberFormat="1" applyFont="1" applyBorder="1" applyAlignment="1">
      <alignment horizontal="right" vertical="center"/>
    </xf>
    <xf numFmtId="0" fontId="0" fillId="0" borderId="0" xfId="0" applyFont="1" applyBorder="1" applyAlignment="1">
      <alignment horizontal="center" vertical="center"/>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0" fillId="0" borderId="4" xfId="0" applyBorder="1" applyAlignment="1">
      <alignment horizontal="center" vertical="center" wrapText="1"/>
    </xf>
    <xf numFmtId="0" fontId="10" fillId="0" borderId="5" xfId="0" applyFont="1" applyBorder="1" applyAlignment="1">
      <alignment horizontal="center" vertical="center" wrapText="1"/>
    </xf>
    <xf numFmtId="0" fontId="11" fillId="0" borderId="5" xfId="0" applyFont="1" applyBorder="1" applyAlignment="1">
      <alignment horizontal="center" vertical="center" wrapText="1"/>
    </xf>
    <xf numFmtId="1" fontId="10" fillId="0" borderId="5" xfId="0" applyNumberFormat="1" applyFont="1" applyBorder="1" applyAlignment="1">
      <alignment vertical="center" wrapText="1"/>
    </xf>
    <xf numFmtId="0" fontId="10" fillId="0" borderId="5" xfId="0" applyFont="1" applyBorder="1" applyAlignment="1">
      <alignment horizontal="right" vertical="center" wrapText="1"/>
    </xf>
    <xf numFmtId="184" fontId="10" fillId="0" borderId="6" xfId="14" applyNumberFormat="1" applyFont="1" applyBorder="1">
      <alignment vertical="center"/>
    </xf>
    <xf numFmtId="0" fontId="0" fillId="0" borderId="4" xfId="0" applyFill="1" applyBorder="1" applyAlignment="1">
      <alignment horizontal="center" vertical="center"/>
    </xf>
    <xf numFmtId="184" fontId="9" fillId="0" borderId="5" xfId="103" applyNumberFormat="1" applyFont="1" applyFill="1" applyBorder="1" applyAlignment="1">
      <alignment horizontal="left" vertical="center" wrapText="1"/>
    </xf>
    <xf numFmtId="0" fontId="9" fillId="0" borderId="5" xfId="0" applyFont="1" applyFill="1" applyBorder="1" applyAlignment="1">
      <alignment horizontal="left" vertical="center"/>
    </xf>
    <xf numFmtId="1" fontId="9" fillId="0" borderId="5" xfId="0" applyNumberFormat="1" applyFont="1" applyFill="1" applyBorder="1" applyAlignment="1">
      <alignment horizontal="right" vertical="center"/>
    </xf>
    <xf numFmtId="176" fontId="9" fillId="0" borderId="5" xfId="0" applyNumberFormat="1" applyFont="1" applyFill="1" applyBorder="1" applyAlignment="1">
      <alignment horizontal="center" vertical="center"/>
    </xf>
    <xf numFmtId="184" fontId="9" fillId="0" borderId="6" xfId="14" applyNumberFormat="1" applyFont="1" applyBorder="1">
      <alignment vertical="center"/>
    </xf>
    <xf numFmtId="0" fontId="9" fillId="0" borderId="5" xfId="0" applyFont="1" applyBorder="1" applyAlignment="1">
      <alignment horizontal="right" vertical="center"/>
    </xf>
    <xf numFmtId="0" fontId="0" fillId="0" borderId="7" xfId="0" applyFill="1" applyBorder="1" applyAlignment="1">
      <alignment horizontal="center" vertical="center"/>
    </xf>
    <xf numFmtId="184" fontId="9" fillId="0" borderId="8" xfId="103" applyNumberFormat="1" applyFont="1" applyFill="1" applyBorder="1" applyAlignment="1">
      <alignment horizontal="left" vertical="center" wrapText="1"/>
    </xf>
    <xf numFmtId="0" fontId="9" fillId="0" borderId="8" xfId="0" applyFont="1" applyFill="1" applyBorder="1" applyAlignment="1">
      <alignment horizontal="left" vertical="center"/>
    </xf>
    <xf numFmtId="0" fontId="9" fillId="0" borderId="8" xfId="0" applyFont="1" applyBorder="1" applyAlignment="1">
      <alignment horizontal="right" vertical="center"/>
    </xf>
    <xf numFmtId="176" fontId="9" fillId="0" borderId="8" xfId="0" applyNumberFormat="1" applyFont="1" applyFill="1" applyBorder="1" applyAlignment="1">
      <alignment horizontal="center" vertical="center"/>
    </xf>
    <xf numFmtId="184" fontId="9" fillId="0" borderId="9" xfId="14" applyNumberFormat="1" applyFont="1" applyBorder="1">
      <alignment vertical="center"/>
    </xf>
    <xf numFmtId="0" fontId="8" fillId="0" borderId="1" xfId="0" applyFont="1" applyBorder="1" applyAlignment="1">
      <alignment horizontal="center" vertical="center" wrapText="1"/>
    </xf>
    <xf numFmtId="0" fontId="7" fillId="0" borderId="5" xfId="0" applyFont="1" applyBorder="1" applyAlignment="1">
      <alignment horizontal="center" vertical="center" wrapText="1"/>
    </xf>
    <xf numFmtId="0" fontId="0" fillId="0" borderId="6" xfId="0" applyBorder="1" applyAlignment="1">
      <alignment horizontal="center" vertical="center" wrapText="1"/>
    </xf>
    <xf numFmtId="0" fontId="9" fillId="0" borderId="5" xfId="0" applyFont="1" applyFill="1" applyBorder="1" applyAlignment="1">
      <alignment horizontal="center" vertical="center"/>
    </xf>
    <xf numFmtId="1" fontId="9" fillId="0" borderId="5" xfId="0" applyNumberFormat="1" applyFont="1" applyFill="1" applyBorder="1" applyAlignment="1">
      <alignment horizontal="center" vertical="center"/>
    </xf>
    <xf numFmtId="176" fontId="9" fillId="0" borderId="6" xfId="0" applyNumberFormat="1" applyFont="1" applyFill="1" applyBorder="1" applyAlignment="1">
      <alignment horizontal="center" vertical="center"/>
    </xf>
    <xf numFmtId="0" fontId="9" fillId="0" borderId="8" xfId="0" applyFont="1" applyFill="1" applyBorder="1" applyAlignment="1">
      <alignment horizontal="center" vertical="center"/>
    </xf>
    <xf numFmtId="1" fontId="9" fillId="0" borderId="8" xfId="0" applyNumberFormat="1" applyFont="1" applyFill="1" applyBorder="1" applyAlignment="1">
      <alignment horizontal="center" vertical="center"/>
    </xf>
    <xf numFmtId="176" fontId="9" fillId="0" borderId="9" xfId="0" applyNumberFormat="1" applyFont="1" applyFill="1" applyBorder="1" applyAlignment="1">
      <alignment horizontal="center" vertical="center"/>
    </xf>
    <xf numFmtId="0" fontId="1" fillId="0" borderId="0" xfId="0" applyFont="1">
      <alignment vertical="center"/>
    </xf>
    <xf numFmtId="0" fontId="0" fillId="0" borderId="0" xfId="0" applyAlignment="1">
      <alignment horizontal="right" vertical="center"/>
    </xf>
    <xf numFmtId="180" fontId="12" fillId="0" borderId="8" xfId="10" applyNumberFormat="1" applyFont="1" applyFill="1" applyBorder="1">
      <alignment vertical="center"/>
    </xf>
    <xf numFmtId="180" fontId="12" fillId="0" borderId="9" xfId="10" applyNumberFormat="1" applyFont="1" applyFill="1" applyBorder="1">
      <alignment vertical="center"/>
    </xf>
    <xf numFmtId="0" fontId="7" fillId="0" borderId="0" xfId="0" applyFont="1">
      <alignment vertical="center"/>
    </xf>
    <xf numFmtId="2" fontId="13" fillId="0" borderId="1" xfId="3" applyNumberFormat="1" applyFont="1" applyBorder="1" applyAlignment="1" applyProtection="1">
      <alignment horizontal="center" vertical="center" wrapText="1"/>
    </xf>
    <xf numFmtId="2" fontId="13" fillId="0" borderId="11" xfId="3" applyNumberFormat="1" applyFont="1" applyBorder="1" applyAlignment="1" applyProtection="1">
      <alignment horizontal="center" vertical="center" wrapText="1"/>
    </xf>
    <xf numFmtId="2" fontId="13" fillId="0" borderId="2" xfId="3" applyNumberFormat="1" applyFont="1" applyFill="1" applyBorder="1" applyAlignment="1" applyProtection="1">
      <alignment horizontal="center" vertical="center" wrapText="1"/>
    </xf>
    <xf numFmtId="2" fontId="13" fillId="0" borderId="3" xfId="3" applyNumberFormat="1" applyFont="1" applyBorder="1" applyAlignment="1">
      <alignment horizontal="center" vertical="center" wrapText="1"/>
    </xf>
    <xf numFmtId="2" fontId="13" fillId="0" borderId="2" xfId="3" applyNumberFormat="1" applyFont="1" applyBorder="1" applyAlignment="1" applyProtection="1">
      <alignment horizontal="center" vertical="center" wrapText="1"/>
    </xf>
    <xf numFmtId="0" fontId="14" fillId="0" borderId="4" xfId="0" applyFont="1" applyBorder="1" applyAlignment="1">
      <alignment horizontal="left" vertical="center" indent="1"/>
    </xf>
    <xf numFmtId="0" fontId="0" fillId="0" borderId="5" xfId="0" applyFont="1" applyBorder="1">
      <alignment vertical="center"/>
    </xf>
    <xf numFmtId="0" fontId="14" fillId="0" borderId="5" xfId="0" applyFont="1" applyBorder="1" applyAlignment="1">
      <alignment horizontal="left" vertical="center" indent="1"/>
    </xf>
    <xf numFmtId="0" fontId="14" fillId="2" borderId="4" xfId="0" applyFont="1" applyFill="1" applyBorder="1" applyAlignment="1">
      <alignment horizontal="left" vertical="center" indent="1"/>
    </xf>
    <xf numFmtId="0" fontId="14" fillId="2" borderId="5" xfId="0" applyFont="1" applyFill="1" applyBorder="1" applyAlignment="1">
      <alignment horizontal="left" vertical="center" indent="1"/>
    </xf>
    <xf numFmtId="0" fontId="14" fillId="0" borderId="4" xfId="0" applyFont="1" applyBorder="1" applyAlignment="1">
      <alignment horizontal="left" vertical="center" indent="2"/>
    </xf>
    <xf numFmtId="0" fontId="14" fillId="2" borderId="4" xfId="0" applyFont="1" applyFill="1" applyBorder="1" applyAlignment="1">
      <alignment horizontal="left" vertical="center" indent="2"/>
    </xf>
    <xf numFmtId="0" fontId="14" fillId="0" borderId="4" xfId="0" applyFont="1" applyBorder="1">
      <alignment vertical="center"/>
    </xf>
    <xf numFmtId="0" fontId="14" fillId="2" borderId="4" xfId="0" applyFont="1" applyFill="1" applyBorder="1">
      <alignment vertical="center"/>
    </xf>
    <xf numFmtId="0" fontId="15" fillId="2" borderId="4" xfId="0" applyFont="1" applyFill="1" applyBorder="1">
      <alignment vertical="center"/>
    </xf>
    <xf numFmtId="0" fontId="7" fillId="0" borderId="5" xfId="0" applyFont="1" applyBorder="1">
      <alignment vertical="center"/>
    </xf>
    <xf numFmtId="0" fontId="15" fillId="0" borderId="5" xfId="0" applyFont="1" applyBorder="1" applyAlignment="1">
      <alignment horizontal="left" vertical="center" indent="1"/>
    </xf>
    <xf numFmtId="0" fontId="14" fillId="2" borderId="7" xfId="0" applyFont="1" applyFill="1" applyBorder="1">
      <alignment vertical="center"/>
    </xf>
    <xf numFmtId="0" fontId="0" fillId="0" borderId="8" xfId="0" applyFont="1" applyBorder="1">
      <alignment vertical="center"/>
    </xf>
    <xf numFmtId="0" fontId="0" fillId="0" borderId="0" xfId="0" applyFont="1" applyBorder="1" applyAlignment="1">
      <alignment horizontal="right" vertical="center"/>
    </xf>
    <xf numFmtId="0" fontId="0" fillId="0" borderId="6" xfId="0" applyFont="1" applyBorder="1">
      <alignment vertical="center"/>
    </xf>
    <xf numFmtId="0" fontId="7" fillId="0" borderId="6" xfId="0" applyFont="1" applyBorder="1">
      <alignment vertical="center"/>
    </xf>
    <xf numFmtId="0" fontId="0" fillId="0" borderId="9" xfId="0" applyFont="1" applyBorder="1">
      <alignment vertical="center"/>
    </xf>
    <xf numFmtId="0" fontId="16" fillId="0" borderId="0" xfId="76" applyAlignment="1">
      <alignment vertical="center"/>
    </xf>
    <xf numFmtId="0" fontId="1" fillId="0" borderId="0" xfId="76" applyFont="1" applyAlignment="1">
      <alignment horizontal="center" vertical="center" wrapText="1"/>
    </xf>
    <xf numFmtId="0" fontId="17" fillId="0" borderId="0" xfId="76" applyFont="1" applyAlignment="1">
      <alignment horizontal="justify" vertical="top" wrapText="1"/>
    </xf>
    <xf numFmtId="0" fontId="18" fillId="0" borderId="0" xfId="76" applyFont="1" applyAlignment="1">
      <alignment horizontal="justify" vertical="top" wrapText="1"/>
    </xf>
    <xf numFmtId="0" fontId="2" fillId="3" borderId="1" xfId="58" applyFont="1" applyFill="1" applyBorder="1" applyAlignment="1">
      <alignment horizontal="center" vertical="center"/>
    </xf>
    <xf numFmtId="186" fontId="2" fillId="3" borderId="2" xfId="85" applyNumberFormat="1" applyFont="1" applyFill="1" applyBorder="1" applyAlignment="1" applyProtection="1">
      <alignment horizontal="center" vertical="center" wrapText="1"/>
      <protection locked="0"/>
    </xf>
    <xf numFmtId="0" fontId="2" fillId="3" borderId="3" xfId="85" applyFont="1" applyFill="1" applyBorder="1" applyAlignment="1" applyProtection="1">
      <alignment horizontal="center" vertical="center" wrapText="1"/>
      <protection locked="0"/>
    </xf>
    <xf numFmtId="0" fontId="10" fillId="3" borderId="4" xfId="58" applyFont="1" applyFill="1" applyBorder="1" applyAlignment="1">
      <alignment horizontal="center" vertical="center"/>
    </xf>
    <xf numFmtId="187" fontId="19" fillId="3" borderId="5" xfId="10" applyNumberFormat="1" applyFont="1" applyFill="1" applyBorder="1">
      <alignment vertical="center"/>
    </xf>
    <xf numFmtId="0" fontId="0" fillId="0" borderId="5" xfId="0" applyBorder="1" applyAlignment="1">
      <alignment horizontal="right" vertical="center"/>
    </xf>
    <xf numFmtId="0" fontId="0" fillId="0" borderId="6" xfId="0" applyBorder="1" applyAlignment="1">
      <alignment horizontal="right" vertical="center"/>
    </xf>
    <xf numFmtId="0" fontId="10" fillId="3" borderId="4" xfId="45" applyFont="1" applyFill="1" applyBorder="1" applyAlignment="1">
      <alignment vertical="center"/>
    </xf>
    <xf numFmtId="187" fontId="19" fillId="0" borderId="5" xfId="10" applyNumberFormat="1" applyFont="1" applyFill="1" applyBorder="1">
      <alignment vertical="center"/>
    </xf>
    <xf numFmtId="0" fontId="20" fillId="3" borderId="5" xfId="45" applyNumberFormat="1" applyFont="1" applyFill="1" applyBorder="1" applyAlignment="1">
      <alignment horizontal="right" vertical="center"/>
    </xf>
    <xf numFmtId="0" fontId="20" fillId="3" borderId="6" xfId="45" applyNumberFormat="1" applyFont="1" applyFill="1" applyBorder="1" applyAlignment="1">
      <alignment horizontal="right" vertical="center"/>
    </xf>
    <xf numFmtId="0" fontId="21" fillId="3" borderId="4" xfId="45" applyFont="1" applyFill="1" applyBorder="1">
      <alignment vertical="center"/>
    </xf>
    <xf numFmtId="187" fontId="22" fillId="3" borderId="5" xfId="10" applyNumberFormat="1" applyFont="1" applyFill="1" applyBorder="1">
      <alignment vertical="center"/>
    </xf>
    <xf numFmtId="187" fontId="22" fillId="0" borderId="5" xfId="10" applyNumberFormat="1" applyFont="1" applyFill="1" applyBorder="1">
      <alignment vertical="center"/>
    </xf>
    <xf numFmtId="0" fontId="21" fillId="0" borderId="4" xfId="0" applyFont="1" applyFill="1" applyBorder="1" applyAlignment="1">
      <alignment horizontal="left" vertical="center" shrinkToFit="1"/>
    </xf>
    <xf numFmtId="186" fontId="0" fillId="3" borderId="6" xfId="45" applyNumberFormat="1" applyFont="1" applyFill="1" applyBorder="1" applyAlignment="1">
      <alignment horizontal="center" vertical="center"/>
    </xf>
    <xf numFmtId="0" fontId="0" fillId="0" borderId="5" xfId="0" applyBorder="1">
      <alignment vertical="center"/>
    </xf>
    <xf numFmtId="0" fontId="0" fillId="0" borderId="6" xfId="0" applyBorder="1">
      <alignment vertical="center"/>
    </xf>
    <xf numFmtId="0" fontId="21" fillId="0" borderId="7" xfId="0" applyFont="1" applyFill="1" applyBorder="1" applyAlignment="1">
      <alignment horizontal="left" vertical="center" shrinkToFit="1"/>
    </xf>
    <xf numFmtId="0" fontId="0" fillId="0" borderId="8" xfId="0" applyBorder="1">
      <alignment vertical="center"/>
    </xf>
    <xf numFmtId="0" fontId="0" fillId="0" borderId="9" xfId="0" applyBorder="1">
      <alignment vertical="center"/>
    </xf>
    <xf numFmtId="0" fontId="2" fillId="3" borderId="11" xfId="58" applyFont="1" applyFill="1" applyBorder="1" applyAlignment="1">
      <alignment horizontal="center" vertical="center"/>
    </xf>
    <xf numFmtId="0" fontId="10" fillId="3" borderId="12" xfId="89" applyFont="1" applyFill="1" applyBorder="1" applyAlignment="1">
      <alignment horizontal="center" vertical="center"/>
    </xf>
    <xf numFmtId="182" fontId="10" fillId="3" borderId="12" xfId="45" applyNumberFormat="1" applyFont="1" applyFill="1" applyBorder="1" applyAlignment="1">
      <alignment vertical="center"/>
    </xf>
    <xf numFmtId="0" fontId="21" fillId="3" borderId="12" xfId="45" applyFont="1" applyFill="1" applyBorder="1" applyAlignment="1">
      <alignment vertical="center" wrapText="1"/>
    </xf>
    <xf numFmtId="0" fontId="10" fillId="3" borderId="12" xfId="45" applyFont="1" applyFill="1" applyBorder="1" applyAlignment="1">
      <alignment vertical="center"/>
    </xf>
    <xf numFmtId="179" fontId="21" fillId="0" borderId="12" xfId="6" applyNumberFormat="1" applyFont="1" applyFill="1" applyBorder="1" applyAlignment="1">
      <alignment horizontal="left" vertical="center" shrinkToFit="1"/>
    </xf>
    <xf numFmtId="0" fontId="23" fillId="3" borderId="6" xfId="45" applyFont="1" applyFill="1" applyBorder="1" applyAlignment="1"/>
    <xf numFmtId="179" fontId="21" fillId="0" borderId="12" xfId="6" applyNumberFormat="1" applyFont="1" applyFill="1" applyBorder="1" applyAlignment="1" applyProtection="1">
      <alignment horizontal="left" vertical="center" shrinkToFit="1"/>
    </xf>
    <xf numFmtId="186" fontId="24" fillId="3" borderId="5" xfId="77" applyNumberFormat="1" applyFont="1" applyFill="1" applyBorder="1" applyAlignment="1">
      <alignment horizontal="right" vertical="center"/>
    </xf>
    <xf numFmtId="0" fontId="25" fillId="3" borderId="12" xfId="0" applyFont="1" applyFill="1" applyBorder="1" applyAlignment="1">
      <alignment horizontal="left" vertical="center"/>
    </xf>
    <xf numFmtId="0" fontId="25" fillId="3" borderId="13" xfId="0" applyFont="1" applyFill="1" applyBorder="1" applyAlignment="1">
      <alignment horizontal="left" vertical="center"/>
    </xf>
    <xf numFmtId="186" fontId="24" fillId="3" borderId="8" xfId="77" applyNumberFormat="1" applyFont="1" applyFill="1" applyBorder="1" applyAlignment="1">
      <alignment horizontal="right" vertical="center"/>
    </xf>
    <xf numFmtId="0" fontId="26" fillId="0" borderId="0" xfId="0" applyFont="1" applyAlignment="1">
      <alignment horizontal="center" vertical="center"/>
    </xf>
    <xf numFmtId="0" fontId="27" fillId="0" borderId="0" xfId="0" applyFont="1" applyBorder="1" applyAlignment="1">
      <alignment horizontal="right"/>
    </xf>
    <xf numFmtId="0" fontId="7" fillId="0" borderId="4" xfId="0" applyFont="1" applyBorder="1">
      <alignment vertical="center"/>
    </xf>
    <xf numFmtId="187" fontId="7" fillId="0" borderId="6" xfId="10" applyNumberFormat="1" applyFont="1" applyBorder="1">
      <alignment vertical="center"/>
    </xf>
    <xf numFmtId="0" fontId="21" fillId="3" borderId="4" xfId="90" applyFont="1" applyFill="1" applyBorder="1" applyAlignment="1">
      <alignment horizontal="left" vertical="center"/>
    </xf>
    <xf numFmtId="187" fontId="0" fillId="0" borderId="6" xfId="10" applyNumberFormat="1" applyFont="1" applyFill="1" applyBorder="1">
      <alignment vertical="center"/>
    </xf>
    <xf numFmtId="187" fontId="12" fillId="0" borderId="6" xfId="10" applyNumberFormat="1" applyFont="1" applyFill="1" applyBorder="1">
      <alignment vertical="center"/>
    </xf>
    <xf numFmtId="0" fontId="21" fillId="0" borderId="4" xfId="90" applyFont="1" applyFill="1" applyBorder="1" applyAlignment="1">
      <alignment horizontal="left" vertical="center"/>
    </xf>
    <xf numFmtId="0" fontId="21" fillId="3" borderId="7" xfId="90" applyFont="1" applyFill="1" applyBorder="1" applyAlignment="1">
      <alignment horizontal="left" vertical="center"/>
    </xf>
    <xf numFmtId="187" fontId="0" fillId="0" borderId="9" xfId="10" applyNumberFormat="1" applyFont="1" applyFill="1" applyBorder="1">
      <alignment vertical="center"/>
    </xf>
    <xf numFmtId="0" fontId="27" fillId="0" borderId="0" xfId="0" applyFont="1" applyBorder="1" applyAlignment="1">
      <alignment horizontal="right" vertical="center"/>
    </xf>
    <xf numFmtId="0" fontId="7" fillId="0" borderId="4" xfId="0" applyFont="1" applyBorder="1" applyAlignment="1">
      <alignment horizontal="center" vertical="center"/>
    </xf>
    <xf numFmtId="187" fontId="7" fillId="0" borderId="6" xfId="0" applyNumberFormat="1" applyFont="1" applyBorder="1">
      <alignment vertical="center"/>
    </xf>
    <xf numFmtId="0" fontId="9" fillId="0" borderId="4" xfId="104" applyFont="1" applyFill="1" applyBorder="1" applyAlignment="1">
      <alignment horizontal="center" vertical="center" wrapText="1"/>
    </xf>
    <xf numFmtId="187" fontId="0" fillId="0" borderId="6" xfId="10" applyNumberFormat="1" applyFont="1" applyBorder="1">
      <alignment vertical="center"/>
    </xf>
    <xf numFmtId="0" fontId="9" fillId="4" borderId="4" xfId="104" applyFont="1" applyFill="1" applyBorder="1" applyAlignment="1">
      <alignment horizontal="center" vertical="center" wrapText="1"/>
    </xf>
    <xf numFmtId="0" fontId="9" fillId="0" borderId="7" xfId="104" applyFont="1" applyFill="1" applyBorder="1" applyAlignment="1">
      <alignment horizontal="center" vertical="center" wrapText="1"/>
    </xf>
    <xf numFmtId="187" fontId="0" fillId="0" borderId="9" xfId="10" applyNumberFormat="1" applyFont="1" applyBorder="1">
      <alignment vertical="center"/>
    </xf>
    <xf numFmtId="0" fontId="0" fillId="0" borderId="0" xfId="0" applyFont="1">
      <alignment vertical="center"/>
    </xf>
    <xf numFmtId="182" fontId="13" fillId="0" borderId="1" xfId="89" applyNumberFormat="1" applyFont="1" applyFill="1" applyBorder="1" applyAlignment="1">
      <alignment horizontal="center" vertical="center" shrinkToFit="1"/>
    </xf>
    <xf numFmtId="182" fontId="13" fillId="3" borderId="2" xfId="89" applyNumberFormat="1" applyFont="1" applyFill="1" applyBorder="1" applyAlignment="1">
      <alignment horizontal="center" vertical="center" shrinkToFit="1"/>
    </xf>
    <xf numFmtId="182" fontId="13" fillId="3" borderId="3" xfId="89" applyNumberFormat="1" applyFont="1" applyFill="1" applyBorder="1" applyAlignment="1">
      <alignment horizontal="center" vertical="center" shrinkToFit="1"/>
    </xf>
    <xf numFmtId="3" fontId="3" fillId="0" borderId="4" xfId="76" applyNumberFormat="1" applyFont="1" applyFill="1" applyBorder="1" applyAlignment="1" applyProtection="1">
      <alignment vertical="center"/>
    </xf>
    <xf numFmtId="182" fontId="10" fillId="0" borderId="5" xfId="58" applyNumberFormat="1" applyFont="1" applyFill="1" applyBorder="1" applyAlignment="1">
      <alignment horizontal="right" vertical="center" shrinkToFit="1"/>
    </xf>
    <xf numFmtId="3" fontId="3" fillId="0" borderId="5" xfId="76" applyNumberFormat="1" applyFont="1" applyFill="1" applyBorder="1" applyAlignment="1" applyProtection="1">
      <alignment vertical="center"/>
    </xf>
    <xf numFmtId="182" fontId="10" fillId="0" borderId="6" xfId="58" applyNumberFormat="1" applyFont="1" applyFill="1" applyBorder="1" applyAlignment="1">
      <alignment horizontal="right" vertical="center" shrinkToFit="1"/>
    </xf>
    <xf numFmtId="3" fontId="27" fillId="0" borderId="4" xfId="76" applyNumberFormat="1" applyFont="1" applyFill="1" applyBorder="1" applyAlignment="1" applyProtection="1">
      <alignment vertical="center"/>
    </xf>
    <xf numFmtId="182" fontId="9" fillId="0" borderId="5" xfId="58" applyNumberFormat="1" applyFont="1" applyFill="1" applyBorder="1" applyAlignment="1">
      <alignment horizontal="right" vertical="center" shrinkToFit="1"/>
    </xf>
    <xf numFmtId="3" fontId="27" fillId="0" borderId="5" xfId="76" applyNumberFormat="1" applyFont="1" applyFill="1" applyBorder="1" applyAlignment="1" applyProtection="1">
      <alignment vertical="center"/>
    </xf>
    <xf numFmtId="182" fontId="9" fillId="3" borderId="6" xfId="58" applyNumberFormat="1" applyFont="1" applyFill="1" applyBorder="1" applyAlignment="1">
      <alignment horizontal="right" vertical="center" shrinkToFit="1"/>
    </xf>
    <xf numFmtId="3" fontId="27" fillId="0" borderId="5" xfId="76" applyNumberFormat="1" applyFont="1" applyFill="1" applyBorder="1" applyAlignment="1" applyProtection="1">
      <alignment horizontal="left" vertical="center" indent="1"/>
    </xf>
    <xf numFmtId="3" fontId="27" fillId="0" borderId="7" xfId="76" applyNumberFormat="1" applyFont="1" applyFill="1" applyBorder="1" applyAlignment="1" applyProtection="1">
      <alignment vertical="center"/>
    </xf>
    <xf numFmtId="182" fontId="9" fillId="0" borderId="8" xfId="58" applyNumberFormat="1" applyFont="1" applyFill="1" applyBorder="1" applyAlignment="1">
      <alignment horizontal="right" vertical="center" shrinkToFit="1"/>
    </xf>
    <xf numFmtId="0" fontId="0" fillId="0" borderId="0" xfId="0" applyFont="1" applyFill="1" applyAlignment="1">
      <alignment horizontal="right" vertical="center"/>
    </xf>
    <xf numFmtId="0" fontId="1" fillId="0" borderId="0" xfId="0" applyFont="1" applyFill="1" applyAlignment="1">
      <alignment horizontal="right" vertical="center"/>
    </xf>
    <xf numFmtId="0" fontId="9" fillId="0" borderId="0" xfId="58" applyFont="1" applyFill="1" applyBorder="1" applyAlignment="1">
      <alignment horizontal="center" vertical="center"/>
    </xf>
    <xf numFmtId="0" fontId="0" fillId="0" borderId="0" xfId="58" applyFont="1" applyFill="1" applyBorder="1" applyAlignment="1">
      <alignment horizontal="right" vertical="center"/>
    </xf>
    <xf numFmtId="0" fontId="2" fillId="0" borderId="1" xfId="89" applyFont="1" applyFill="1" applyBorder="1" applyAlignment="1">
      <alignment horizontal="center" vertical="center"/>
    </xf>
    <xf numFmtId="186" fontId="28" fillId="0" borderId="3" xfId="89" applyNumberFormat="1" applyFont="1" applyFill="1" applyBorder="1" applyAlignment="1">
      <alignment horizontal="center" vertical="center"/>
    </xf>
    <xf numFmtId="0" fontId="10" fillId="0" borderId="4" xfId="89" applyFont="1" applyFill="1" applyBorder="1" applyAlignment="1">
      <alignment horizontal="center" vertical="center"/>
    </xf>
    <xf numFmtId="187" fontId="7" fillId="0" borderId="6" xfId="10" applyNumberFormat="1" applyFont="1" applyFill="1" applyBorder="1" applyAlignment="1">
      <alignment horizontal="right" vertical="center"/>
    </xf>
    <xf numFmtId="0" fontId="29" fillId="0" borderId="4" xfId="0" applyNumberFormat="1" applyFont="1" applyFill="1" applyBorder="1" applyAlignment="1" applyProtection="1">
      <alignment horizontal="left" vertical="center"/>
    </xf>
    <xf numFmtId="0" fontId="29" fillId="0" borderId="4" xfId="0" applyNumberFormat="1" applyFont="1" applyFill="1" applyBorder="1" applyAlignment="1" applyProtection="1">
      <alignment horizontal="left" vertical="center" indent="1"/>
    </xf>
    <xf numFmtId="0" fontId="25" fillId="0" borderId="4" xfId="0" applyNumberFormat="1" applyFont="1" applyFill="1" applyBorder="1" applyAlignment="1" applyProtection="1">
      <alignment horizontal="left" vertical="center" indent="2"/>
    </xf>
    <xf numFmtId="182" fontId="9" fillId="0" borderId="6" xfId="58" applyNumberFormat="1" applyFont="1" applyFill="1" applyBorder="1" applyAlignment="1">
      <alignment horizontal="right" vertical="center" shrinkToFit="1"/>
    </xf>
    <xf numFmtId="0" fontId="25" fillId="0" borderId="4" xfId="0" applyNumberFormat="1" applyFont="1" applyFill="1" applyBorder="1" applyAlignment="1" applyProtection="1">
      <alignment horizontal="left" vertical="center"/>
    </xf>
    <xf numFmtId="0" fontId="25" fillId="0" borderId="7" xfId="0" applyNumberFormat="1" applyFont="1" applyFill="1" applyBorder="1" applyAlignment="1" applyProtection="1">
      <alignment horizontal="left" vertical="center" indent="2"/>
    </xf>
    <xf numFmtId="182" fontId="9" fillId="0" borderId="9" xfId="58" applyNumberFormat="1" applyFont="1" applyFill="1" applyBorder="1" applyAlignment="1">
      <alignment horizontal="right" vertical="center" shrinkToFit="1"/>
    </xf>
    <xf numFmtId="0" fontId="1" fillId="0" borderId="0" xfId="76" applyFont="1" applyAlignment="1">
      <alignment horizontal="center" vertical="center"/>
    </xf>
    <xf numFmtId="0" fontId="30" fillId="0" borderId="0" xfId="76" applyFont="1" applyAlignment="1">
      <alignment horizontal="left" vertical="top" wrapText="1"/>
    </xf>
    <xf numFmtId="0" fontId="31" fillId="0" borderId="1" xfId="0" applyFont="1" applyBorder="1" applyAlignment="1">
      <alignment horizontal="center" vertical="center" wrapText="1"/>
    </xf>
    <xf numFmtId="0" fontId="15" fillId="0" borderId="4" xfId="0" applyFont="1" applyBorder="1" applyAlignment="1">
      <alignment horizontal="center" vertical="center" wrapText="1"/>
    </xf>
    <xf numFmtId="178" fontId="7" fillId="0" borderId="5" xfId="0" applyNumberFormat="1" applyFont="1" applyBorder="1">
      <alignment vertical="center"/>
    </xf>
    <xf numFmtId="0" fontId="7" fillId="0" borderId="5" xfId="0" applyFont="1" applyBorder="1" applyAlignment="1">
      <alignment horizontal="right" vertical="center"/>
    </xf>
    <xf numFmtId="0" fontId="7" fillId="0" borderId="6" xfId="0" applyFont="1" applyBorder="1" applyAlignment="1">
      <alignment horizontal="right" vertical="center"/>
    </xf>
    <xf numFmtId="0" fontId="15" fillId="2" borderId="4" xfId="0" applyFont="1" applyFill="1" applyBorder="1" applyAlignment="1">
      <alignment vertical="center" wrapText="1"/>
    </xf>
    <xf numFmtId="178" fontId="7" fillId="0" borderId="5" xfId="0" applyNumberFormat="1" applyFont="1" applyFill="1" applyBorder="1">
      <alignment vertical="center"/>
    </xf>
    <xf numFmtId="177" fontId="7" fillId="0" borderId="5" xfId="0" applyNumberFormat="1" applyFont="1" applyFill="1" applyBorder="1" applyAlignment="1">
      <alignment horizontal="right" vertical="center"/>
    </xf>
    <xf numFmtId="177" fontId="7" fillId="0" borderId="6" xfId="0" applyNumberFormat="1" applyFont="1" applyFill="1" applyBorder="1" applyAlignment="1">
      <alignment horizontal="right" vertical="center"/>
    </xf>
    <xf numFmtId="0" fontId="14" fillId="0" borderId="4" xfId="0" applyFont="1" applyBorder="1" applyAlignment="1">
      <alignment vertical="center" wrapText="1"/>
    </xf>
    <xf numFmtId="178" fontId="0" fillId="0" borderId="5" xfId="0" applyNumberFormat="1" applyFont="1" applyBorder="1">
      <alignment vertical="center"/>
    </xf>
    <xf numFmtId="178" fontId="0" fillId="0" borderId="5" xfId="0" applyNumberFormat="1" applyFont="1" applyFill="1" applyBorder="1">
      <alignment vertical="center"/>
    </xf>
    <xf numFmtId="177" fontId="0" fillId="0" borderId="5" xfId="0" applyNumberFormat="1" applyFont="1" applyFill="1" applyBorder="1" applyAlignment="1">
      <alignment horizontal="right" vertical="center"/>
    </xf>
    <xf numFmtId="177" fontId="0" fillId="0" borderId="6" xfId="0" applyNumberFormat="1" applyFont="1" applyFill="1" applyBorder="1" applyAlignment="1">
      <alignment horizontal="right" vertical="center"/>
    </xf>
    <xf numFmtId="0" fontId="0" fillId="0" borderId="4" xfId="0" applyFont="1" applyBorder="1">
      <alignment vertical="center"/>
    </xf>
    <xf numFmtId="0" fontId="15" fillId="0" borderId="4" xfId="0" applyFont="1" applyBorder="1" applyAlignment="1">
      <alignment vertical="center" wrapText="1"/>
    </xf>
    <xf numFmtId="182" fontId="9" fillId="0" borderId="4" xfId="0" applyNumberFormat="1" applyFont="1" applyFill="1" applyBorder="1" applyAlignment="1">
      <alignment horizontal="left" vertical="center" shrinkToFit="1"/>
    </xf>
    <xf numFmtId="0" fontId="9" fillId="0" borderId="4" xfId="0" applyFont="1" applyBorder="1" applyAlignment="1">
      <alignment vertical="center" wrapText="1"/>
    </xf>
    <xf numFmtId="0" fontId="14" fillId="0" borderId="7" xfId="0" applyFont="1" applyBorder="1" applyAlignment="1">
      <alignment vertical="center" wrapText="1"/>
    </xf>
    <xf numFmtId="178" fontId="0" fillId="0" borderId="8" xfId="0" applyNumberFormat="1" applyFont="1" applyBorder="1">
      <alignment vertical="center"/>
    </xf>
    <xf numFmtId="0" fontId="7" fillId="0" borderId="8" xfId="0" applyFont="1" applyBorder="1" applyAlignment="1">
      <alignment horizontal="right" vertical="center"/>
    </xf>
    <xf numFmtId="0" fontId="7" fillId="0" borderId="9" xfId="0" applyFont="1" applyBorder="1" applyAlignment="1">
      <alignment horizontal="right" vertical="center"/>
    </xf>
    <xf numFmtId="0" fontId="0" fillId="0" borderId="14" xfId="0" applyBorder="1" applyAlignment="1">
      <alignment horizontal="right" vertical="center"/>
    </xf>
    <xf numFmtId="0" fontId="8" fillId="0" borderId="2" xfId="0" applyFont="1" applyFill="1" applyBorder="1" applyAlignment="1">
      <alignment horizontal="center" vertical="center" wrapText="1"/>
    </xf>
    <xf numFmtId="182" fontId="15" fillId="0" borderId="4" xfId="0" applyNumberFormat="1" applyFont="1" applyBorder="1" applyAlignment="1">
      <alignment horizontal="center" vertical="center" wrapText="1"/>
    </xf>
    <xf numFmtId="0" fontId="0" fillId="0" borderId="5" xfId="0" applyFont="1" applyBorder="1" applyAlignment="1">
      <alignment horizontal="right" vertical="center"/>
    </xf>
    <xf numFmtId="177" fontId="7" fillId="0" borderId="6" xfId="0" applyNumberFormat="1" applyFont="1" applyBorder="1" applyAlignment="1">
      <alignment horizontal="right" vertical="center"/>
    </xf>
    <xf numFmtId="182" fontId="15" fillId="2" borderId="4" xfId="0" applyNumberFormat="1" applyFont="1" applyFill="1" applyBorder="1" applyAlignment="1">
      <alignment vertical="center" wrapText="1"/>
    </xf>
    <xf numFmtId="177" fontId="7" fillId="0" borderId="5" xfId="0" applyNumberFormat="1" applyFont="1" applyBorder="1" applyAlignment="1">
      <alignment horizontal="right" vertical="center"/>
    </xf>
    <xf numFmtId="177" fontId="0" fillId="0" borderId="5" xfId="0" applyNumberFormat="1" applyFont="1" applyBorder="1" applyAlignment="1">
      <alignment horizontal="right" vertical="center"/>
    </xf>
    <xf numFmtId="177" fontId="0" fillId="0" borderId="6" xfId="0" applyNumberFormat="1" applyFont="1" applyBorder="1" applyAlignment="1">
      <alignment horizontal="right" vertical="center"/>
    </xf>
    <xf numFmtId="182" fontId="15" fillId="0" borderId="4" xfId="0" applyNumberFormat="1" applyFont="1" applyBorder="1" applyAlignment="1">
      <alignment vertical="center" wrapText="1"/>
    </xf>
    <xf numFmtId="182" fontId="14" fillId="0" borderId="4" xfId="0" applyNumberFormat="1" applyFont="1" applyBorder="1" applyAlignment="1">
      <alignment vertical="center" wrapText="1"/>
    </xf>
    <xf numFmtId="182" fontId="9" fillId="0" borderId="7" xfId="0" applyNumberFormat="1" applyFont="1" applyFill="1" applyBorder="1" applyAlignment="1">
      <alignment horizontal="left" vertical="center" shrinkToFit="1"/>
    </xf>
    <xf numFmtId="178" fontId="9" fillId="0" borderId="8" xfId="0" applyNumberFormat="1" applyFont="1" applyFill="1" applyBorder="1">
      <alignment vertical="center"/>
    </xf>
    <xf numFmtId="0" fontId="30" fillId="0" borderId="0" xfId="0" applyFont="1" applyAlignment="1">
      <alignment horizontal="justify" vertical="center" wrapText="1"/>
    </xf>
    <xf numFmtId="0" fontId="32" fillId="0" borderId="1" xfId="0" applyFont="1" applyBorder="1" applyAlignment="1">
      <alignment horizontal="center" vertical="center"/>
    </xf>
    <xf numFmtId="0" fontId="32" fillId="0" borderId="3" xfId="0" applyFont="1" applyBorder="1" applyAlignment="1">
      <alignment horizontal="center" vertical="center"/>
    </xf>
    <xf numFmtId="14" fontId="33" fillId="0" borderId="4" xfId="85" applyNumberFormat="1" applyFont="1" applyFill="1" applyBorder="1" applyAlignment="1" applyProtection="1">
      <alignment horizontal="center" vertical="center"/>
      <protection locked="0"/>
    </xf>
    <xf numFmtId="186" fontId="34" fillId="0" borderId="6" xfId="85" applyNumberFormat="1" applyFont="1" applyFill="1" applyBorder="1" applyAlignment="1" applyProtection="1">
      <alignment horizontal="center" vertical="center" wrapText="1"/>
      <protection locked="0"/>
    </xf>
    <xf numFmtId="0" fontId="7" fillId="0" borderId="4" xfId="74" applyFont="1" applyFill="1" applyBorder="1" applyAlignment="1">
      <alignment vertical="center"/>
    </xf>
    <xf numFmtId="182" fontId="10" fillId="0" borderId="6" xfId="0" applyNumberFormat="1" applyFont="1" applyFill="1" applyBorder="1" applyAlignment="1">
      <alignment vertical="center" shrinkToFit="1"/>
    </xf>
    <xf numFmtId="0" fontId="7" fillId="3" borderId="4" xfId="90" applyFont="1" applyFill="1" applyBorder="1" applyAlignment="1">
      <alignment vertical="center"/>
    </xf>
    <xf numFmtId="0" fontId="0" fillId="3" borderId="4" xfId="90" applyFont="1" applyFill="1" applyBorder="1" applyAlignment="1">
      <alignment horizontal="left" vertical="center" indent="1"/>
    </xf>
    <xf numFmtId="182" fontId="9" fillId="0" borderId="6" xfId="0" applyNumberFormat="1" applyFont="1" applyFill="1" applyBorder="1" applyAlignment="1">
      <alignment vertical="center" shrinkToFit="1"/>
    </xf>
    <xf numFmtId="0" fontId="7" fillId="3" borderId="4" xfId="90" applyFont="1" applyFill="1" applyBorder="1" applyAlignment="1">
      <alignment horizontal="left" vertical="center"/>
    </xf>
    <xf numFmtId="0" fontId="0" fillId="0" borderId="4" xfId="0" applyFont="1" applyBorder="1" applyAlignment="1">
      <alignment horizontal="left" vertical="center" indent="1"/>
    </xf>
    <xf numFmtId="0" fontId="0" fillId="0" borderId="7" xfId="0" applyFont="1" applyBorder="1" applyAlignment="1">
      <alignment horizontal="left" vertical="center" indent="1"/>
    </xf>
    <xf numFmtId="182" fontId="9" fillId="0" borderId="9" xfId="0" applyNumberFormat="1" applyFont="1" applyFill="1" applyBorder="1" applyAlignment="1">
      <alignment vertical="center" shrinkToFit="1"/>
    </xf>
    <xf numFmtId="0" fontId="7" fillId="0" borderId="1" xfId="0" applyFont="1" applyBorder="1" applyAlignment="1">
      <alignment horizontal="center" vertical="center"/>
    </xf>
    <xf numFmtId="0" fontId="7" fillId="0" borderId="11"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0" fillId="0" borderId="4" xfId="0" applyFont="1" applyBorder="1" applyAlignment="1">
      <alignment horizontal="center" vertical="center"/>
    </xf>
    <xf numFmtId="182" fontId="9" fillId="0" borderId="12" xfId="0" applyNumberFormat="1" applyFont="1" applyFill="1" applyBorder="1" applyAlignment="1">
      <alignment vertical="center" shrinkToFit="1"/>
    </xf>
    <xf numFmtId="182" fontId="9" fillId="0" borderId="5" xfId="0" applyNumberFormat="1" applyFont="1" applyFill="1" applyBorder="1" applyAlignment="1">
      <alignment vertical="center" shrinkToFit="1"/>
    </xf>
    <xf numFmtId="182" fontId="9" fillId="0" borderId="13" xfId="0" applyNumberFormat="1" applyFont="1" applyFill="1" applyBorder="1" applyAlignment="1">
      <alignment vertical="center" shrinkToFit="1"/>
    </xf>
    <xf numFmtId="182" fontId="9" fillId="0" borderId="8" xfId="0" applyNumberFormat="1" applyFont="1" applyFill="1" applyBorder="1" applyAlignment="1">
      <alignment vertical="center" shrinkToFit="1"/>
    </xf>
    <xf numFmtId="0" fontId="24" fillId="0" borderId="0" xfId="104" applyFont="1" applyFill="1" applyBorder="1" applyAlignment="1">
      <alignment horizontal="left" vertical="center" wrapText="1"/>
    </xf>
    <xf numFmtId="0" fontId="0" fillId="0" borderId="0" xfId="0" applyBorder="1">
      <alignment vertical="center"/>
    </xf>
    <xf numFmtId="0" fontId="29" fillId="0" borderId="1" xfId="0" applyNumberFormat="1" applyFont="1" applyFill="1" applyBorder="1" applyAlignment="1" applyProtection="1">
      <alignment horizontal="center" vertical="center"/>
    </xf>
    <xf numFmtId="0" fontId="29" fillId="0" borderId="2" xfId="0" applyNumberFormat="1" applyFont="1" applyFill="1" applyBorder="1" applyAlignment="1" applyProtection="1">
      <alignment horizontal="center" vertical="center"/>
    </xf>
    <xf numFmtId="0" fontId="29" fillId="0" borderId="3" xfId="0" applyNumberFormat="1" applyFont="1" applyFill="1" applyBorder="1" applyAlignment="1" applyProtection="1">
      <alignment horizontal="center" vertical="center"/>
    </xf>
    <xf numFmtId="0" fontId="29" fillId="0" borderId="4" xfId="0" applyNumberFormat="1" applyFont="1" applyFill="1" applyBorder="1" applyAlignment="1" applyProtection="1">
      <alignment vertical="center"/>
    </xf>
    <xf numFmtId="187" fontId="3" fillId="3" borderId="5" xfId="10" applyNumberFormat="1" applyFont="1" applyFill="1" applyBorder="1" applyAlignment="1">
      <alignment horizontal="right" vertical="center"/>
    </xf>
    <xf numFmtId="0" fontId="29" fillId="0" borderId="5" xfId="0" applyNumberFormat="1" applyFont="1" applyFill="1" applyBorder="1" applyAlignment="1" applyProtection="1">
      <alignment vertical="center"/>
    </xf>
    <xf numFmtId="187" fontId="3" fillId="3" borderId="6" xfId="10" applyNumberFormat="1" applyFont="1" applyFill="1" applyBorder="1" applyAlignment="1">
      <alignment horizontal="right" vertical="center"/>
    </xf>
    <xf numFmtId="0" fontId="25" fillId="0" borderId="4" xfId="0" applyNumberFormat="1" applyFont="1" applyFill="1" applyBorder="1" applyAlignment="1" applyProtection="1">
      <alignment vertical="center"/>
    </xf>
    <xf numFmtId="187" fontId="27" fillId="3" borderId="5" xfId="10" applyNumberFormat="1" applyFont="1" applyFill="1" applyBorder="1" applyAlignment="1">
      <alignment horizontal="right" vertical="center"/>
    </xf>
    <xf numFmtId="0" fontId="25" fillId="0" borderId="5" xfId="0" applyNumberFormat="1" applyFont="1" applyFill="1" applyBorder="1" applyAlignment="1" applyProtection="1">
      <alignment vertical="center"/>
    </xf>
    <xf numFmtId="187" fontId="27" fillId="3" borderId="6" xfId="10" applyNumberFormat="1" applyFont="1" applyFill="1" applyBorder="1" applyAlignment="1">
      <alignment horizontal="right" vertical="center"/>
    </xf>
    <xf numFmtId="0" fontId="25" fillId="0" borderId="0" xfId="0" applyNumberFormat="1" applyFont="1" applyFill="1" applyBorder="1" applyAlignment="1" applyProtection="1">
      <alignment vertical="center"/>
    </xf>
    <xf numFmtId="0" fontId="25" fillId="0" borderId="7" xfId="0" applyNumberFormat="1" applyFont="1" applyFill="1" applyBorder="1" applyAlignment="1" applyProtection="1">
      <alignment vertical="center"/>
    </xf>
    <xf numFmtId="187" fontId="27" fillId="3" borderId="8" xfId="10" applyNumberFormat="1" applyFont="1" applyFill="1" applyBorder="1" applyAlignment="1">
      <alignment horizontal="right" vertical="center"/>
    </xf>
    <xf numFmtId="0" fontId="25" fillId="0" borderId="8" xfId="0" applyNumberFormat="1" applyFont="1" applyFill="1" applyBorder="1" applyAlignment="1" applyProtection="1">
      <alignment vertical="center"/>
    </xf>
    <xf numFmtId="187" fontId="27" fillId="3" borderId="9" xfId="10" applyNumberFormat="1" applyFont="1" applyFill="1" applyBorder="1" applyAlignment="1">
      <alignment horizontal="right" vertical="center"/>
    </xf>
    <xf numFmtId="0" fontId="26" fillId="0" borderId="0" xfId="0" applyFont="1" applyFill="1" applyAlignment="1">
      <alignment horizontal="center" vertical="center"/>
    </xf>
    <xf numFmtId="0" fontId="0" fillId="0" borderId="0" xfId="0" applyFill="1" applyAlignment="1">
      <alignment horizontal="right" vertical="center"/>
    </xf>
    <xf numFmtId="0" fontId="8" fillId="0" borderId="3" xfId="0" applyFont="1" applyFill="1" applyBorder="1" applyAlignment="1">
      <alignment horizontal="center" vertical="center"/>
    </xf>
    <xf numFmtId="0" fontId="7" fillId="0" borderId="4" xfId="0" applyNumberFormat="1" applyFont="1" applyBorder="1">
      <alignment vertical="center"/>
    </xf>
    <xf numFmtId="0" fontId="0" fillId="0" borderId="4" xfId="0" applyNumberFormat="1" applyBorder="1">
      <alignment vertical="center"/>
    </xf>
    <xf numFmtId="0" fontId="0" fillId="0" borderId="4" xfId="0" applyNumberFormat="1" applyFont="1" applyBorder="1">
      <alignment vertical="center"/>
    </xf>
    <xf numFmtId="0" fontId="0" fillId="0" borderId="7" xfId="0" applyNumberFormat="1" applyFont="1" applyBorder="1">
      <alignment vertical="center"/>
    </xf>
    <xf numFmtId="0" fontId="7" fillId="0" borderId="4" xfId="0" applyFont="1" applyFill="1" applyBorder="1">
      <alignment vertical="center"/>
    </xf>
    <xf numFmtId="0" fontId="7" fillId="0" borderId="4" xfId="0" applyNumberFormat="1" applyFont="1" applyFill="1" applyBorder="1">
      <alignment vertical="center"/>
    </xf>
    <xf numFmtId="0" fontId="0" fillId="0" borderId="4" xfId="0" applyNumberFormat="1" applyFill="1" applyBorder="1">
      <alignment vertical="center"/>
    </xf>
    <xf numFmtId="0" fontId="0" fillId="0" borderId="4" xfId="0" applyNumberFormat="1" applyFont="1" applyFill="1" applyBorder="1">
      <alignment vertical="center"/>
    </xf>
    <xf numFmtId="0" fontId="7" fillId="0" borderId="7" xfId="0" applyNumberFormat="1" applyFont="1" applyFill="1" applyBorder="1">
      <alignment vertical="center"/>
    </xf>
    <xf numFmtId="0" fontId="35" fillId="0" borderId="0" xfId="0" applyFont="1" applyAlignment="1">
      <alignment vertical="center"/>
    </xf>
    <xf numFmtId="0" fontId="30" fillId="0" borderId="0" xfId="0" applyFont="1" applyAlignment="1">
      <alignment horizontal="justify" vertical="top" wrapText="1"/>
    </xf>
    <xf numFmtId="0" fontId="0" fillId="0" borderId="0" xfId="0" applyAlignment="1">
      <alignment vertical="center" shrinkToFit="1"/>
    </xf>
    <xf numFmtId="0" fontId="1" fillId="0" borderId="14" xfId="0" applyFont="1" applyBorder="1" applyAlignment="1">
      <alignment horizontal="center" vertical="center"/>
    </xf>
    <xf numFmtId="186" fontId="2" fillId="0" borderId="2" xfId="85" applyNumberFormat="1" applyFont="1" applyFill="1" applyBorder="1" applyAlignment="1" applyProtection="1">
      <alignment horizontal="center" vertical="center" wrapText="1"/>
      <protection locked="0"/>
    </xf>
    <xf numFmtId="186" fontId="2" fillId="3" borderId="3" xfId="85" applyNumberFormat="1" applyFont="1" applyFill="1" applyBorder="1" applyAlignment="1" applyProtection="1">
      <alignment horizontal="center" vertical="center" wrapText="1"/>
      <protection locked="0"/>
    </xf>
    <xf numFmtId="187" fontId="36" fillId="3" borderId="5" xfId="10" applyNumberFormat="1" applyFont="1" applyFill="1" applyBorder="1" applyAlignment="1">
      <alignment horizontal="right" vertical="center"/>
    </xf>
    <xf numFmtId="0" fontId="0" fillId="0" borderId="6" xfId="0" applyFont="1" applyBorder="1" applyAlignment="1">
      <alignment horizontal="right" vertical="center"/>
    </xf>
    <xf numFmtId="0" fontId="10" fillId="3" borderId="4" xfId="102" applyFont="1" applyFill="1" applyBorder="1" applyAlignment="1" applyProtection="1">
      <alignment horizontal="left" vertical="center" wrapText="1"/>
      <protection locked="0"/>
    </xf>
    <xf numFmtId="0" fontId="7" fillId="3" borderId="4" xfId="58" applyFont="1" applyFill="1" applyBorder="1" applyAlignment="1">
      <alignment vertical="center"/>
    </xf>
    <xf numFmtId="0" fontId="0" fillId="3" borderId="4" xfId="58" applyFont="1" applyFill="1" applyBorder="1" applyAlignment="1">
      <alignment vertical="center"/>
    </xf>
    <xf numFmtId="187" fontId="37" fillId="3" borderId="5" xfId="10" applyNumberFormat="1" applyFont="1" applyFill="1" applyBorder="1" applyAlignment="1">
      <alignment horizontal="right" vertical="center"/>
    </xf>
    <xf numFmtId="0" fontId="37" fillId="3" borderId="4" xfId="75" applyFont="1" applyFill="1" applyBorder="1">
      <alignment vertical="center"/>
    </xf>
    <xf numFmtId="180" fontId="7" fillId="0" borderId="6" xfId="0" applyNumberFormat="1" applyFont="1" applyBorder="1" applyAlignment="1">
      <alignment horizontal="right" vertical="center"/>
    </xf>
    <xf numFmtId="0" fontId="0" fillId="3" borderId="4" xfId="58" applyFont="1" applyFill="1" applyBorder="1" applyAlignment="1">
      <alignment vertical="center" shrinkToFit="1"/>
    </xf>
    <xf numFmtId="0" fontId="0" fillId="3" borderId="4" xfId="58" applyFont="1" applyFill="1" applyBorder="1">
      <alignment vertical="center"/>
    </xf>
    <xf numFmtId="0" fontId="0" fillId="0" borderId="4" xfId="58" applyFont="1" applyFill="1" applyBorder="1">
      <alignment vertical="center"/>
    </xf>
    <xf numFmtId="0" fontId="2" fillId="3" borderId="4" xfId="102" applyFont="1" applyFill="1" applyBorder="1" applyAlignment="1" applyProtection="1">
      <alignment horizontal="left" vertical="center" wrapText="1"/>
      <protection locked="0"/>
    </xf>
    <xf numFmtId="187" fontId="36" fillId="0" borderId="5" xfId="10" applyNumberFormat="1" applyFont="1" applyFill="1" applyBorder="1" applyAlignment="1">
      <alignment horizontal="right" vertical="center"/>
    </xf>
    <xf numFmtId="0" fontId="37" fillId="3" borderId="4" xfId="66" applyFont="1" applyFill="1" applyBorder="1">
      <alignment vertical="center"/>
    </xf>
    <xf numFmtId="0" fontId="37" fillId="3" borderId="4" xfId="66" applyFont="1" applyFill="1" applyBorder="1" applyAlignment="1">
      <alignment vertical="center" shrinkToFit="1"/>
    </xf>
    <xf numFmtId="187" fontId="37" fillId="3" borderId="5" xfId="10" applyNumberFormat="1" applyFont="1" applyFill="1" applyBorder="1" applyAlignment="1">
      <alignment horizontal="right" vertical="center" shrinkToFit="1"/>
    </xf>
    <xf numFmtId="0" fontId="0" fillId="0" borderId="5" xfId="0" applyFont="1" applyBorder="1" applyAlignment="1">
      <alignment horizontal="right" vertical="center" shrinkToFit="1"/>
    </xf>
    <xf numFmtId="0" fontId="0" fillId="0" borderId="6" xfId="0" applyFont="1" applyBorder="1" applyAlignment="1">
      <alignment horizontal="right" vertical="center" shrinkToFit="1"/>
    </xf>
    <xf numFmtId="187" fontId="37" fillId="0" borderId="5" xfId="10" applyNumberFormat="1" applyFont="1" applyFill="1" applyBorder="1" applyAlignment="1">
      <alignment horizontal="right" vertical="center" shrinkToFit="1"/>
    </xf>
    <xf numFmtId="0" fontId="37" fillId="0" borderId="4" xfId="66" applyFont="1" applyFill="1" applyBorder="1" applyAlignment="1">
      <alignment vertical="center" shrinkToFit="1"/>
    </xf>
    <xf numFmtId="187" fontId="37" fillId="0" borderId="5" xfId="10" applyNumberFormat="1" applyFont="1" applyFill="1" applyBorder="1" applyAlignment="1">
      <alignment horizontal="right" vertical="center"/>
    </xf>
    <xf numFmtId="0" fontId="37" fillId="3" borderId="7" xfId="66" applyFont="1" applyFill="1" applyBorder="1">
      <alignment vertical="center"/>
    </xf>
    <xf numFmtId="187" fontId="37" fillId="3" borderId="8" xfId="10" applyNumberFormat="1" applyFont="1" applyFill="1" applyBorder="1" applyAlignment="1">
      <alignment horizontal="right" vertical="center"/>
    </xf>
    <xf numFmtId="187" fontId="37" fillId="0" borderId="8" xfId="10" applyNumberFormat="1" applyFont="1" applyFill="1" applyBorder="1" applyAlignment="1">
      <alignment horizontal="right" vertical="center"/>
    </xf>
    <xf numFmtId="0" fontId="0" fillId="0" borderId="8" xfId="0" applyFont="1" applyBorder="1" applyAlignment="1">
      <alignment horizontal="right" vertical="center"/>
    </xf>
    <xf numFmtId="0" fontId="0" fillId="0" borderId="9" xfId="0" applyFont="1" applyBorder="1" applyAlignment="1">
      <alignment horizontal="right" vertical="center"/>
    </xf>
    <xf numFmtId="0" fontId="38" fillId="0" borderId="0" xfId="0" applyFont="1" applyAlignment="1">
      <alignment horizontal="center" vertical="center"/>
    </xf>
    <xf numFmtId="0" fontId="10" fillId="3" borderId="12" xfId="58" applyFont="1" applyFill="1" applyBorder="1" applyAlignment="1">
      <alignment horizontal="center" vertical="center"/>
    </xf>
    <xf numFmtId="0" fontId="10" fillId="3" borderId="12" xfId="102" applyFont="1" applyFill="1" applyBorder="1" applyAlignment="1" applyProtection="1">
      <alignment horizontal="left" vertical="center" wrapText="1"/>
      <protection locked="0"/>
    </xf>
    <xf numFmtId="0" fontId="37" fillId="3" borderId="12" xfId="75" applyFont="1" applyFill="1" applyBorder="1">
      <alignment vertical="center"/>
    </xf>
    <xf numFmtId="187" fontId="0" fillId="0" borderId="5" xfId="0" applyNumberFormat="1" applyFont="1" applyFill="1" applyBorder="1" applyAlignment="1">
      <alignment horizontal="right" vertical="center"/>
    </xf>
    <xf numFmtId="182" fontId="37" fillId="3" borderId="5" xfId="10" applyNumberFormat="1" applyFont="1" applyFill="1" applyBorder="1" applyAlignment="1">
      <alignment horizontal="right" vertical="center"/>
    </xf>
    <xf numFmtId="0" fontId="0" fillId="0" borderId="5" xfId="0" applyNumberFormat="1" applyFill="1" applyBorder="1">
      <alignment vertical="center"/>
    </xf>
    <xf numFmtId="187" fontId="0" fillId="0" borderId="5" xfId="0" applyNumberFormat="1" applyFill="1" applyBorder="1">
      <alignment vertical="center"/>
    </xf>
    <xf numFmtId="0" fontId="2" fillId="3" borderId="12" xfId="102" applyFont="1" applyFill="1" applyBorder="1" applyAlignment="1" applyProtection="1">
      <alignment horizontal="left" vertical="center" wrapText="1"/>
      <protection locked="0"/>
    </xf>
    <xf numFmtId="0" fontId="37" fillId="3" borderId="12" xfId="66" applyFont="1" applyFill="1" applyBorder="1">
      <alignment vertical="center"/>
    </xf>
    <xf numFmtId="0" fontId="37" fillId="3" borderId="12" xfId="66" applyFont="1" applyFill="1" applyBorder="1" applyAlignment="1">
      <alignment vertical="center" wrapText="1" shrinkToFit="1"/>
    </xf>
    <xf numFmtId="187" fontId="27" fillId="3" borderId="5" xfId="10" applyNumberFormat="1" applyFont="1" applyFill="1" applyBorder="1" applyAlignment="1">
      <alignment horizontal="right" vertical="center" shrinkToFit="1"/>
    </xf>
    <xf numFmtId="0" fontId="37" fillId="3" borderId="12" xfId="66" applyFont="1" applyFill="1" applyBorder="1" applyAlignment="1">
      <alignment vertical="center" wrapText="1"/>
    </xf>
    <xf numFmtId="181" fontId="0" fillId="3" borderId="5" xfId="58" applyNumberFormat="1" applyFont="1" applyFill="1" applyBorder="1" applyAlignment="1">
      <alignment horizontal="right" vertical="center" shrinkToFit="1"/>
    </xf>
    <xf numFmtId="181" fontId="0" fillId="3" borderId="5" xfId="58" applyNumberFormat="1" applyFont="1" applyFill="1" applyBorder="1" applyAlignment="1">
      <alignment horizontal="right" vertical="center"/>
    </xf>
    <xf numFmtId="0" fontId="0" fillId="3" borderId="5" xfId="58" applyFont="1" applyFill="1" applyBorder="1" applyAlignment="1">
      <alignment horizontal="right" vertical="center"/>
    </xf>
    <xf numFmtId="0" fontId="37" fillId="3" borderId="13" xfId="66" applyFont="1" applyFill="1" applyBorder="1">
      <alignment vertical="center"/>
    </xf>
    <xf numFmtId="0" fontId="0" fillId="3" borderId="8" xfId="58" applyFont="1" applyFill="1" applyBorder="1" applyAlignment="1">
      <alignment horizontal="right" vertical="center"/>
    </xf>
    <xf numFmtId="0" fontId="9" fillId="3" borderId="8" xfId="58" applyFont="1" applyFill="1" applyBorder="1" applyAlignment="1">
      <alignment horizontal="right" vertical="center"/>
    </xf>
    <xf numFmtId="187" fontId="27" fillId="0" borderId="8" xfId="10" applyNumberFormat="1" applyFont="1" applyFill="1" applyBorder="1" applyAlignment="1">
      <alignment horizontal="right" vertical="center"/>
    </xf>
    <xf numFmtId="0" fontId="0" fillId="0" borderId="0" xfId="74" applyFont="1" applyFill="1" applyAlignment="1">
      <alignment vertical="center"/>
    </xf>
    <xf numFmtId="0" fontId="0" fillId="0" borderId="0" xfId="74" applyFont="1" applyFill="1" applyAlignment="1">
      <alignment vertical="center" shrinkToFit="1"/>
    </xf>
    <xf numFmtId="0" fontId="8" fillId="0" borderId="1" xfId="0" applyFont="1" applyFill="1" applyBorder="1" applyAlignment="1">
      <alignment horizontal="center" vertical="center"/>
    </xf>
    <xf numFmtId="0" fontId="8" fillId="0" borderId="2" xfId="0" applyFont="1" applyFill="1" applyBorder="1" applyAlignment="1">
      <alignment horizontal="center" vertical="center"/>
    </xf>
    <xf numFmtId="187" fontId="7" fillId="0" borderId="5" xfId="0" applyNumberFormat="1" applyFont="1" applyFill="1" applyBorder="1">
      <alignment vertical="center"/>
    </xf>
    <xf numFmtId="184" fontId="7" fillId="0" borderId="6" xfId="14" applyNumberFormat="1" applyFont="1" applyFill="1" applyBorder="1">
      <alignment vertical="center"/>
    </xf>
    <xf numFmtId="0" fontId="27" fillId="0" borderId="4" xfId="105" applyFont="1" applyFill="1" applyBorder="1" applyAlignment="1" applyProtection="1">
      <alignment vertical="center"/>
      <protection locked="0"/>
    </xf>
    <xf numFmtId="187" fontId="27" fillId="0" borderId="5" xfId="10" applyNumberFormat="1" applyFont="1" applyBorder="1" applyAlignment="1">
      <alignment horizontal="right" vertical="center"/>
    </xf>
    <xf numFmtId="187" fontId="27" fillId="0" borderId="5" xfId="10" applyNumberFormat="1" applyFont="1" applyFill="1" applyBorder="1" applyAlignment="1">
      <alignment horizontal="right" vertical="center"/>
    </xf>
    <xf numFmtId="184" fontId="0" fillId="0" borderId="6" xfId="14" applyNumberFormat="1" applyFont="1" applyFill="1" applyBorder="1" applyAlignment="1">
      <alignment horizontal="right" vertical="center"/>
    </xf>
    <xf numFmtId="0" fontId="27" fillId="0" borderId="15" xfId="105" applyFont="1" applyFill="1" applyBorder="1" applyAlignment="1" applyProtection="1">
      <alignment vertical="center"/>
      <protection locked="0"/>
    </xf>
    <xf numFmtId="187" fontId="27" fillId="0" borderId="16" xfId="10" applyNumberFormat="1" applyFont="1" applyBorder="1" applyAlignment="1">
      <alignment horizontal="right" vertical="center"/>
    </xf>
    <xf numFmtId="0" fontId="3" fillId="0" borderId="4" xfId="105" applyFont="1" applyFill="1" applyBorder="1" applyAlignment="1" applyProtection="1">
      <alignment vertical="center"/>
      <protection locked="0"/>
    </xf>
    <xf numFmtId="187" fontId="7" fillId="0" borderId="5" xfId="0" applyNumberFormat="1" applyFont="1" applyBorder="1" applyAlignment="1">
      <alignment horizontal="right" vertical="center"/>
    </xf>
    <xf numFmtId="184" fontId="7" fillId="0" borderId="6" xfId="14" applyNumberFormat="1" applyFont="1" applyFill="1" applyBorder="1" applyAlignment="1">
      <alignment horizontal="right" vertical="center"/>
    </xf>
    <xf numFmtId="0" fontId="3" fillId="0" borderId="7" xfId="105" applyFont="1" applyFill="1" applyBorder="1" applyAlignment="1" applyProtection="1">
      <alignment vertical="center"/>
      <protection locked="0"/>
    </xf>
    <xf numFmtId="0" fontId="7" fillId="0" borderId="8" xfId="0" applyFont="1" applyFill="1" applyBorder="1" applyAlignment="1">
      <alignment horizontal="right" vertical="center"/>
    </xf>
    <xf numFmtId="184" fontId="7" fillId="0" borderId="9" xfId="14" applyNumberFormat="1" applyFont="1" applyFill="1" applyBorder="1" applyAlignment="1">
      <alignment horizontal="right" vertical="center"/>
    </xf>
    <xf numFmtId="187" fontId="25" fillId="0" borderId="5" xfId="0" applyNumberFormat="1" applyFont="1" applyFill="1" applyBorder="1" applyAlignment="1" applyProtection="1">
      <alignment horizontal="right" vertical="center"/>
    </xf>
    <xf numFmtId="0" fontId="27" fillId="0" borderId="4" xfId="69" applyFont="1" applyFill="1" applyBorder="1" applyAlignment="1" applyProtection="1">
      <alignment vertical="center"/>
      <protection locked="0"/>
    </xf>
    <xf numFmtId="0" fontId="3" fillId="0" borderId="4" xfId="69" applyFont="1" applyFill="1" applyBorder="1" applyAlignment="1" applyProtection="1">
      <alignment vertical="center"/>
      <protection locked="0"/>
    </xf>
    <xf numFmtId="187" fontId="7" fillId="0" borderId="5" xfId="0" applyNumberFormat="1" applyFont="1" applyFill="1" applyBorder="1" applyAlignment="1">
      <alignment horizontal="right" vertical="center"/>
    </xf>
    <xf numFmtId="0" fontId="3" fillId="0" borderId="7" xfId="69" applyFont="1" applyFill="1" applyBorder="1" applyAlignment="1" applyProtection="1">
      <alignment vertical="center"/>
      <protection locked="0"/>
    </xf>
    <xf numFmtId="187" fontId="7" fillId="0" borderId="8" xfId="0" applyNumberFormat="1" applyFont="1" applyFill="1" applyBorder="1" applyAlignment="1">
      <alignment horizontal="right" vertical="center"/>
    </xf>
    <xf numFmtId="0" fontId="16" fillId="0" borderId="0" xfId="74" applyFill="1" applyAlignment="1">
      <alignment vertical="center"/>
    </xf>
    <xf numFmtId="0" fontId="39" fillId="0" borderId="0" xfId="74" applyFont="1" applyFill="1" applyAlignment="1">
      <alignment horizontal="center" vertical="center"/>
    </xf>
    <xf numFmtId="0" fontId="40" fillId="0" borderId="0" xfId="74" applyFont="1" applyFill="1" applyAlignment="1">
      <alignment horizontal="left" vertical="center"/>
    </xf>
    <xf numFmtId="0" fontId="16" fillId="0" borderId="0" xfId="74" applyFont="1" applyFill="1" applyAlignment="1">
      <alignment horizontal="left" vertical="center"/>
    </xf>
    <xf numFmtId="0" fontId="16" fillId="0" borderId="0" xfId="74" applyFont="1" applyFill="1" applyAlignment="1">
      <alignment vertical="center"/>
    </xf>
    <xf numFmtId="0" fontId="41" fillId="0" borderId="0" xfId="74" applyFont="1" applyFill="1" applyAlignment="1">
      <alignment vertical="center"/>
    </xf>
    <xf numFmtId="0" fontId="42" fillId="0" borderId="0" xfId="74" applyFont="1" applyFill="1" applyAlignment="1">
      <alignment vertical="center"/>
    </xf>
    <xf numFmtId="0" fontId="0" fillId="0" borderId="0" xfId="0" applyAlignment="1"/>
    <xf numFmtId="0" fontId="43" fillId="0" borderId="0" xfId="0" applyFont="1" applyAlignment="1">
      <alignment horizontal="left" vertical="center"/>
    </xf>
    <xf numFmtId="0" fontId="0" fillId="0" borderId="0" xfId="0" applyAlignment="1">
      <alignment vertical="center"/>
    </xf>
    <xf numFmtId="0" fontId="40" fillId="0" borderId="0" xfId="0" applyFont="1" applyAlignment="1">
      <alignment vertical="center"/>
    </xf>
    <xf numFmtId="0" fontId="44" fillId="0" borderId="0" xfId="0" applyFont="1" applyAlignment="1">
      <alignment vertical="center"/>
    </xf>
    <xf numFmtId="0" fontId="45" fillId="0" borderId="0" xfId="0" applyFont="1" applyAlignment="1">
      <alignment vertical="center"/>
    </xf>
    <xf numFmtId="0" fontId="46" fillId="0" borderId="0" xfId="0" applyFont="1" applyAlignment="1">
      <alignment horizontal="center" vertical="center"/>
    </xf>
    <xf numFmtId="0" fontId="47" fillId="0" borderId="0" xfId="0" applyFont="1" applyAlignment="1">
      <alignment vertical="center"/>
    </xf>
    <xf numFmtId="0" fontId="48" fillId="0" borderId="0" xfId="0" applyFont="1" applyAlignment="1">
      <alignment vertical="center"/>
    </xf>
    <xf numFmtId="0" fontId="49" fillId="0" borderId="0" xfId="0" applyFont="1" applyAlignment="1">
      <alignment horizontal="center" vertical="center"/>
    </xf>
    <xf numFmtId="49" fontId="50" fillId="0" borderId="0" xfId="0" applyNumberFormat="1" applyFont="1" applyAlignment="1">
      <alignment horizontal="center" vertical="center"/>
    </xf>
    <xf numFmtId="49" fontId="45" fillId="0" borderId="0" xfId="0" applyNumberFormat="1" applyFont="1" applyAlignment="1">
      <alignment horizontal="center" vertical="center"/>
    </xf>
    <xf numFmtId="0" fontId="51" fillId="0" borderId="0" xfId="0" applyFont="1" applyAlignment="1">
      <alignment horizontal="center" vertical="center"/>
    </xf>
    <xf numFmtId="0" fontId="43" fillId="0" borderId="0" xfId="0" applyFont="1" applyAlignment="1">
      <alignment vertical="center"/>
    </xf>
    <xf numFmtId="0" fontId="47" fillId="0" borderId="0" xfId="0" applyFont="1" applyAlignment="1"/>
  </cellXfs>
  <cellStyles count="124">
    <cellStyle name="常规" xfId="0" builtinId="0"/>
    <cellStyle name="货币[0]" xfId="1" builtinId="7"/>
    <cellStyle name="货币" xfId="2" builtinId="4"/>
    <cellStyle name="常规 2 2 4" xfId="3"/>
    <cellStyle name="20% - 强调文字颜色 3" xfId="4" builtinId="38"/>
    <cellStyle name="输入" xfId="5" builtinId="20"/>
    <cellStyle name="千位分隔[0]" xfId="6" builtinId="6"/>
    <cellStyle name="40% - 强调文字颜色 3" xfId="7" builtinId="39"/>
    <cellStyle name="计算 2" xfId="8"/>
    <cellStyle name="差" xfId="9" builtinId="27"/>
    <cellStyle name="千位分隔" xfId="10" builtinId="3"/>
    <cellStyle name="标题 5" xfId="11"/>
    <cellStyle name="60% - 强调文字颜色 3" xfId="12" builtinId="40"/>
    <cellStyle name="超链接" xfId="13" builtinId="8"/>
    <cellStyle name="百分比" xfId="14" builtinId="5"/>
    <cellStyle name="已访问的超链接" xfId="15" builtinId="9"/>
    <cellStyle name="百分比 2" xfId="16"/>
    <cellStyle name="注释" xfId="17" builtinId="10"/>
    <cellStyle name="常规 6" xfId="18"/>
    <cellStyle name="60% - 强调文字颜色 2" xfId="19" builtinId="36"/>
    <cellStyle name="标题 4" xfId="20" builtinId="19"/>
    <cellStyle name="警告文本" xfId="21" builtinId="11"/>
    <cellStyle name="标题" xfId="22" builtinId="15"/>
    <cellStyle name="解释性文本" xfId="23" builtinId="53"/>
    <cellStyle name="标题 1" xfId="24" builtinId="16"/>
    <cellStyle name="标题 2" xfId="25" builtinId="17"/>
    <cellStyle name="60% - 强调文字颜色 1" xfId="26" builtinId="32"/>
    <cellStyle name="标题 3" xfId="27" builtinId="18"/>
    <cellStyle name="60% - 强调文字颜色 4" xfId="28" builtinId="44"/>
    <cellStyle name="输出" xfId="29" builtinId="21"/>
    <cellStyle name="计算" xfId="30" builtinId="22"/>
    <cellStyle name="检查单元格" xfId="31" builtinId="23"/>
    <cellStyle name="20% - 强调文字颜色 6" xfId="32" builtinId="50"/>
    <cellStyle name="强调文字颜色 2" xfId="33" builtinId="33"/>
    <cellStyle name="链接单元格" xfId="34" builtinId="24"/>
    <cellStyle name="汇总" xfId="35" builtinId="25"/>
    <cellStyle name="好" xfId="36" builtinId="26"/>
    <cellStyle name="适中" xfId="37" builtinId="28"/>
    <cellStyle name="常规 46" xfId="38"/>
    <cellStyle name="标题 1 2" xfId="39"/>
    <cellStyle name="20% - 强调文字颜色 5" xfId="40" builtinId="46"/>
    <cellStyle name="强调文字颜色 1" xfId="41" builtinId="29"/>
    <cellStyle name="常规 2 2 2" xfId="42"/>
    <cellStyle name="20% - 强调文字颜色 1" xfId="43" builtinId="30"/>
    <cellStyle name="40% - 强调文字颜色 1" xfId="44" builtinId="31"/>
    <cellStyle name="常规 2 2 3" xfId="45"/>
    <cellStyle name="20% - 强调文字颜色 2" xfId="46" builtinId="34"/>
    <cellStyle name="输出 2" xfId="47"/>
    <cellStyle name="40% - 强调文字颜色 2" xfId="48" builtinId="35"/>
    <cellStyle name="强调文字颜色 3" xfId="49" builtinId="37"/>
    <cellStyle name="千位分隔[0] 2" xfId="50"/>
    <cellStyle name="强调文字颜色 4" xfId="51" builtinId="41"/>
    <cellStyle name="千位分隔[0] 3" xfId="52"/>
    <cellStyle name="20% - 强调文字颜色 4" xfId="53" builtinId="42"/>
    <cellStyle name="40% - 强调文字颜色 4" xfId="54" builtinId="43"/>
    <cellStyle name="常规_2007年10月25涪陵" xfId="55"/>
    <cellStyle name="强调文字颜色 5" xfId="56" builtinId="45"/>
    <cellStyle name="千位分隔[0] 4" xfId="57"/>
    <cellStyle name="常规 2 2" xfId="58"/>
    <cellStyle name="40% - 强调文字颜色 5" xfId="59" builtinId="47"/>
    <cellStyle name="60% - 强调文字颜色 5" xfId="60" builtinId="48"/>
    <cellStyle name="强调文字颜色 6" xfId="61" builtinId="49"/>
    <cellStyle name="千位分隔[0] 5" xfId="62"/>
    <cellStyle name="适中 2" xfId="63"/>
    <cellStyle name="40% - 强调文字颜色 6" xfId="64" builtinId="51"/>
    <cellStyle name="60% - 强调文字颜色 6" xfId="65" builtinId="52"/>
    <cellStyle name="常规 2 3" xfId="66"/>
    <cellStyle name="常规 10" xfId="67"/>
    <cellStyle name="常规 10 2" xfId="68"/>
    <cellStyle name="3232" xfId="69"/>
    <cellStyle name="标题 2 2" xfId="70"/>
    <cellStyle name="标题 3 2" xfId="71"/>
    <cellStyle name="标题 4 2" xfId="72"/>
    <cellStyle name="差 2" xfId="73"/>
    <cellStyle name="常规 2" xfId="74"/>
    <cellStyle name="常规 2 3 2" xfId="75"/>
    <cellStyle name="常规 2 4" xfId="76"/>
    <cellStyle name="千位分隔[0] 3 2" xfId="77"/>
    <cellStyle name="常规 2 5" xfId="78"/>
    <cellStyle name="常规 2 6" xfId="79"/>
    <cellStyle name="常规 2 6 2" xfId="80"/>
    <cellStyle name="常规 2 7" xfId="81"/>
    <cellStyle name="输入 2" xfId="82"/>
    <cellStyle name="常规 2 8" xfId="83"/>
    <cellStyle name="常规 2 9" xfId="84"/>
    <cellStyle name="常规_2007人代会数据 2" xfId="85"/>
    <cellStyle name="常规 3" xfId="86"/>
    <cellStyle name="常规 3 2" xfId="87"/>
    <cellStyle name="常规 3 2 2" xfId="88"/>
    <cellStyle name="常规 3 3" xfId="89"/>
    <cellStyle name="常规 3 4" xfId="90"/>
    <cellStyle name="常规 3 5" xfId="91"/>
    <cellStyle name="常规 3 6" xfId="92"/>
    <cellStyle name="常规 4" xfId="93"/>
    <cellStyle name="常规 4 2" xfId="94"/>
    <cellStyle name="常规 4 2 2" xfId="95"/>
    <cellStyle name="常规 4 2 3" xfId="96"/>
    <cellStyle name="常规 4 3" xfId="97"/>
    <cellStyle name="常规 5" xfId="98"/>
    <cellStyle name="注释 2" xfId="99"/>
    <cellStyle name="常规 6 2" xfId="100"/>
    <cellStyle name="常规 7" xfId="101"/>
    <cellStyle name="常规 9" xfId="102"/>
    <cellStyle name="常规_集团债务季度报表格式---市财政局经建处 2 2" xfId="103"/>
    <cellStyle name="常规_区与乡镇资金往来表" xfId="104"/>
    <cellStyle name="常规_西安" xfId="105"/>
    <cellStyle name="好 2" xfId="106"/>
    <cellStyle name="汇总 2" xfId="107"/>
    <cellStyle name="检查单元格 2" xfId="108"/>
    <cellStyle name="解释性文本 2" xfId="109"/>
    <cellStyle name="警告文本 2" xfId="110"/>
    <cellStyle name="链接单元格 2" xfId="111"/>
    <cellStyle name="千位分隔 2" xfId="112"/>
    <cellStyle name="千位分隔 2 2" xfId="113"/>
    <cellStyle name="千位分隔 2 3" xfId="114"/>
    <cellStyle name="千位分隔 2 3 2 2 2" xfId="115"/>
    <cellStyle name="千位分隔 2 3 2 2 2 2" xfId="116"/>
    <cellStyle name="千位分隔 2 3 2 2 2 3" xfId="117"/>
    <cellStyle name="千位分隔 2 4 2" xfId="118"/>
    <cellStyle name="千位分隔[0] 2 3 3" xfId="119"/>
    <cellStyle name="千位分隔[0] 6" xfId="120"/>
    <cellStyle name="千位分隔[0] 6 2" xfId="121"/>
    <cellStyle name="千位分隔[0] 7" xfId="122"/>
    <cellStyle name="样式 1" xfId="123"/>
  </cellStyles>
  <tableStyles count="0" defaultTableStyle="TableStyleMedium9"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0" Type="http://schemas.openxmlformats.org/officeDocument/2006/relationships/sharedStrings" Target="sharedStrings.xml"/><Relationship Id="rId3" Type="http://schemas.openxmlformats.org/officeDocument/2006/relationships/worksheet" Target="worksheets/sheet3.xml"/><Relationship Id="rId29" Type="http://schemas.openxmlformats.org/officeDocument/2006/relationships/styles" Target="styles.xml"/><Relationship Id="rId28" Type="http://schemas.openxmlformats.org/officeDocument/2006/relationships/theme" Target="theme/theme1.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0</xdr:col>
      <xdr:colOff>1533525</xdr:colOff>
      <xdr:row>114</xdr:row>
      <xdr:rowOff>85725</xdr:rowOff>
    </xdr:from>
    <xdr:to>
      <xdr:col>0</xdr:col>
      <xdr:colOff>1638300</xdr:colOff>
      <xdr:row>115</xdr:row>
      <xdr:rowOff>57150</xdr:rowOff>
    </xdr:to>
    <xdr:sp>
      <xdr:nvSpPr>
        <xdr:cNvPr id="5121" name="Text Box 1"/>
        <xdr:cNvSpPr txBox="1">
          <a:spLocks noChangeArrowheads="1"/>
        </xdr:cNvSpPr>
      </xdr:nvSpPr>
      <xdr:spPr>
        <a:xfrm>
          <a:off x="1533525" y="21631275"/>
          <a:ext cx="104775" cy="142875"/>
        </a:xfrm>
        <a:prstGeom prst="rect">
          <a:avLst/>
        </a:prstGeom>
        <a:noFill/>
        <a:ln w="9525">
          <a:noFill/>
          <a:miter lim="800000"/>
        </a:ln>
      </xdr:spPr>
      <xdr:txBody>
        <a:bodyPr vertOverflow="clip" wrap="square" lIns="0" tIns="0" rIns="0" bIns="0" anchor="t" upright="1"/>
        <a:lstStyle/>
        <a:p>
          <a:pPr algn="l" rtl="0">
            <a:defRPr sz="1000"/>
          </a:pPr>
          <a:r>
            <a:rPr lang="zh-CN" altLang="en-US" sz="1000" b="0" i="0" strike="noStrike">
              <a:solidFill>
                <a:srgbClr val="000000"/>
              </a:solidFill>
              <a:latin typeface="宋体" panose="02010600030101010101" pitchFamily="7" charset="-122"/>
              <a:ea typeface="宋体" panose="02010600030101010101" pitchFamily="7" charset="-122"/>
            </a:rPr>
            <a:t>巨</a:t>
          </a:r>
          <a:endParaRPr lang="zh-CN" altLang="en-US" sz="1000" b="0" i="0" strike="noStrike">
            <a:solidFill>
              <a:srgbClr val="000000"/>
            </a:solidFill>
            <a:latin typeface="宋体" panose="02010600030101010101" pitchFamily="7" charset="-122"/>
            <a:ea typeface="宋体" panose="02010600030101010101" pitchFamily="7" charset="-122"/>
          </a:endParaRPr>
        </a:p>
      </xdr:txBody>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8.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P15"/>
  <sheetViews>
    <sheetView tabSelected="1" workbookViewId="0">
      <selection activeCell="A5" sqref="A5:P5"/>
    </sheetView>
  </sheetViews>
  <sheetFormatPr defaultColWidth="9" defaultRowHeight="13.5"/>
  <cols>
    <col min="1" max="16" width="8.88333333333333" style="359" customWidth="1"/>
    <col min="17" max="16384" width="9" style="359"/>
  </cols>
  <sheetData>
    <row r="1" ht="27.75" customHeight="1"/>
    <row r="2" ht="46.5" spans="1:16">
      <c r="A2" s="360" t="s">
        <v>0</v>
      </c>
      <c r="B2" s="360"/>
      <c r="C2" s="360"/>
      <c r="D2" s="360"/>
      <c r="E2" s="360"/>
      <c r="F2" s="360"/>
      <c r="G2" s="360"/>
      <c r="H2" s="360"/>
      <c r="I2" s="360"/>
      <c r="J2" s="360"/>
      <c r="K2" s="360"/>
      <c r="L2" s="360"/>
      <c r="M2" s="360"/>
      <c r="N2" s="360"/>
      <c r="O2" s="360"/>
      <c r="P2" s="360"/>
    </row>
    <row r="3" ht="33.75" spans="1:16">
      <c r="A3" s="361"/>
      <c r="B3" s="362"/>
      <c r="C3" s="362"/>
      <c r="D3" s="363"/>
      <c r="E3" s="364"/>
      <c r="N3" s="371"/>
      <c r="O3" s="371"/>
      <c r="P3" s="371"/>
    </row>
    <row r="4" ht="46.5" spans="1:16">
      <c r="A4" s="361"/>
      <c r="B4" s="363"/>
      <c r="C4" s="363"/>
      <c r="D4" s="363"/>
      <c r="E4" s="364"/>
      <c r="K4" s="372"/>
      <c r="N4" s="371"/>
      <c r="O4" s="371"/>
      <c r="P4" s="371"/>
    </row>
    <row r="5" ht="61.5" spans="1:16">
      <c r="A5" s="365" t="s">
        <v>1</v>
      </c>
      <c r="B5" s="365"/>
      <c r="C5" s="365"/>
      <c r="D5" s="365"/>
      <c r="E5" s="365"/>
      <c r="F5" s="365"/>
      <c r="G5" s="365"/>
      <c r="H5" s="365"/>
      <c r="I5" s="365"/>
      <c r="J5" s="365"/>
      <c r="K5" s="365"/>
      <c r="L5" s="365"/>
      <c r="M5" s="365"/>
      <c r="N5" s="365"/>
      <c r="O5" s="365"/>
      <c r="P5" s="365"/>
    </row>
    <row r="6" ht="69" spans="1:16">
      <c r="A6" s="366"/>
      <c r="B6" s="367"/>
      <c r="C6" s="367"/>
      <c r="D6" s="367"/>
      <c r="E6" s="367"/>
      <c r="F6" s="367"/>
      <c r="G6" s="367"/>
      <c r="H6" s="368"/>
      <c r="I6" s="368"/>
      <c r="J6" s="373"/>
      <c r="K6" s="373"/>
      <c r="L6" s="373"/>
      <c r="M6" s="373"/>
      <c r="N6" s="373"/>
      <c r="O6" s="373"/>
      <c r="P6" s="373"/>
    </row>
    <row r="7" ht="25.5" spans="1:9">
      <c r="A7" s="361"/>
      <c r="B7" s="364"/>
      <c r="C7" s="364"/>
      <c r="D7" s="364"/>
      <c r="E7" s="364"/>
      <c r="F7" s="364"/>
      <c r="G7" s="364"/>
      <c r="H7" s="364"/>
      <c r="I7" s="364"/>
    </row>
    <row r="8" ht="25.5" spans="1:9">
      <c r="A8" s="361"/>
      <c r="B8" s="364"/>
      <c r="C8" s="364"/>
      <c r="D8" s="364"/>
      <c r="E8" s="364"/>
      <c r="F8" s="364"/>
      <c r="G8" s="364"/>
      <c r="H8" s="364"/>
      <c r="I8" s="364"/>
    </row>
    <row r="9" ht="6" customHeight="1" spans="1:9">
      <c r="A9" s="361"/>
      <c r="B9" s="364"/>
      <c r="C9" s="364"/>
      <c r="D9" s="364"/>
      <c r="E9" s="364"/>
      <c r="F9" s="364"/>
      <c r="G9" s="364"/>
      <c r="H9" s="364"/>
      <c r="I9" s="364"/>
    </row>
    <row r="10" ht="70" customHeight="1" spans="1:16">
      <c r="A10" s="369" t="s">
        <v>2</v>
      </c>
      <c r="B10" s="369"/>
      <c r="C10" s="369"/>
      <c r="D10" s="369"/>
      <c r="E10" s="369"/>
      <c r="F10" s="369"/>
      <c r="G10" s="369"/>
      <c r="H10" s="369"/>
      <c r="I10" s="369"/>
      <c r="J10" s="369"/>
      <c r="K10" s="369"/>
      <c r="L10" s="369"/>
      <c r="M10" s="369"/>
      <c r="N10" s="369"/>
      <c r="O10" s="369"/>
      <c r="P10" s="369"/>
    </row>
    <row r="11" ht="58.5" customHeight="1" spans="1:9">
      <c r="A11" s="361"/>
      <c r="B11" s="364"/>
      <c r="C11" s="364"/>
      <c r="D11" s="364"/>
      <c r="E11" s="364"/>
      <c r="F11" s="364"/>
      <c r="G11" s="364"/>
      <c r="H11" s="364"/>
      <c r="I11" s="364"/>
    </row>
    <row r="12" ht="25.5" spans="1:9">
      <c r="A12" s="361"/>
      <c r="B12" s="364"/>
      <c r="C12" s="364"/>
      <c r="D12" s="364"/>
      <c r="E12" s="364"/>
      <c r="F12" s="364"/>
      <c r="G12" s="364"/>
      <c r="H12" s="364"/>
      <c r="I12" s="364"/>
    </row>
    <row r="13" ht="25.5" spans="1:9">
      <c r="A13" s="361"/>
      <c r="B13" s="370"/>
      <c r="C13" s="370"/>
      <c r="D13" s="370"/>
      <c r="E13" s="370"/>
      <c r="F13" s="370"/>
      <c r="G13" s="370"/>
      <c r="H13" s="370"/>
      <c r="I13" s="370"/>
    </row>
    <row r="14" ht="25.5" spans="1:9">
      <c r="A14" s="361"/>
      <c r="B14" s="364"/>
      <c r="C14" s="364"/>
      <c r="D14" s="364"/>
      <c r="E14" s="364"/>
      <c r="F14" s="364"/>
      <c r="G14" s="364"/>
      <c r="H14" s="364"/>
      <c r="I14" s="364"/>
    </row>
    <row r="15" ht="25.5" spans="1:9">
      <c r="A15" s="361"/>
      <c r="B15" s="364"/>
      <c r="C15" s="364"/>
      <c r="D15" s="364"/>
      <c r="E15" s="364"/>
      <c r="F15" s="364"/>
      <c r="G15" s="364"/>
      <c r="H15" s="364"/>
      <c r="I15" s="364"/>
    </row>
  </sheetData>
  <mergeCells count="7">
    <mergeCell ref="A2:P2"/>
    <mergeCell ref="N3:P3"/>
    <mergeCell ref="N4:P4"/>
    <mergeCell ref="A5:P5"/>
    <mergeCell ref="H6:I6"/>
    <mergeCell ref="A10:P10"/>
    <mergeCell ref="B13:I13"/>
  </mergeCells>
  <printOptions horizontalCentered="1"/>
  <pageMargins left="0.118110236220472" right="0.118110236220472" top="0.354330708661417" bottom="0.354330708661417" header="0.31496062992126" footer="0.31496062992126"/>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pageSetUpPr fitToPage="1"/>
  </sheetPr>
  <dimension ref="A1:G36"/>
  <sheetViews>
    <sheetView showGridLines="0" showZeros="0" workbookViewId="0">
      <selection activeCell="F4" sqref="F4"/>
    </sheetView>
  </sheetViews>
  <sheetFormatPr defaultColWidth="9" defaultRowHeight="14.25" outlineLevelCol="6"/>
  <cols>
    <col min="1" max="1" width="8.75" style="352" customWidth="1"/>
    <col min="2" max="2" width="5.38333333333333" style="352" customWidth="1"/>
    <col min="3" max="3" width="98.1333333333333" style="352" customWidth="1"/>
    <col min="4" max="4" width="11.8833333333333" style="352" customWidth="1"/>
    <col min="5" max="258" width="9" style="352"/>
    <col min="259" max="259" width="129.5" style="352" customWidth="1"/>
    <col min="260" max="260" width="11.8833333333333" style="352" customWidth="1"/>
    <col min="261" max="514" width="9" style="352"/>
    <col min="515" max="515" width="129.5" style="352" customWidth="1"/>
    <col min="516" max="516" width="11.8833333333333" style="352" customWidth="1"/>
    <col min="517" max="770" width="9" style="352"/>
    <col min="771" max="771" width="129.5" style="352" customWidth="1"/>
    <col min="772" max="772" width="11.8833333333333" style="352" customWidth="1"/>
    <col min="773" max="1026" width="9" style="352"/>
    <col min="1027" max="1027" width="129.5" style="352" customWidth="1"/>
    <col min="1028" max="1028" width="11.8833333333333" style="352" customWidth="1"/>
    <col min="1029" max="1282" width="9" style="352"/>
    <col min="1283" max="1283" width="129.5" style="352" customWidth="1"/>
    <col min="1284" max="1284" width="11.8833333333333" style="352" customWidth="1"/>
    <col min="1285" max="1538" width="9" style="352"/>
    <col min="1539" max="1539" width="129.5" style="352" customWidth="1"/>
    <col min="1540" max="1540" width="11.8833333333333" style="352" customWidth="1"/>
    <col min="1541" max="1794" width="9" style="352"/>
    <col min="1795" max="1795" width="129.5" style="352" customWidth="1"/>
    <col min="1796" max="1796" width="11.8833333333333" style="352" customWidth="1"/>
    <col min="1797" max="2050" width="9" style="352"/>
    <col min="2051" max="2051" width="129.5" style="352" customWidth="1"/>
    <col min="2052" max="2052" width="11.8833333333333" style="352" customWidth="1"/>
    <col min="2053" max="2306" width="9" style="352"/>
    <col min="2307" max="2307" width="129.5" style="352" customWidth="1"/>
    <col min="2308" max="2308" width="11.8833333333333" style="352" customWidth="1"/>
    <col min="2309" max="2562" width="9" style="352"/>
    <col min="2563" max="2563" width="129.5" style="352" customWidth="1"/>
    <col min="2564" max="2564" width="11.8833333333333" style="352" customWidth="1"/>
    <col min="2565" max="2818" width="9" style="352"/>
    <col min="2819" max="2819" width="129.5" style="352" customWidth="1"/>
    <col min="2820" max="2820" width="11.8833333333333" style="352" customWidth="1"/>
    <col min="2821" max="3074" width="9" style="352"/>
    <col min="3075" max="3075" width="129.5" style="352" customWidth="1"/>
    <col min="3076" max="3076" width="11.8833333333333" style="352" customWidth="1"/>
    <col min="3077" max="3330" width="9" style="352"/>
    <col min="3331" max="3331" width="129.5" style="352" customWidth="1"/>
    <col min="3332" max="3332" width="11.8833333333333" style="352" customWidth="1"/>
    <col min="3333" max="3586" width="9" style="352"/>
    <col min="3587" max="3587" width="129.5" style="352" customWidth="1"/>
    <col min="3588" max="3588" width="11.8833333333333" style="352" customWidth="1"/>
    <col min="3589" max="3842" width="9" style="352"/>
    <col min="3843" max="3843" width="129.5" style="352" customWidth="1"/>
    <col min="3844" max="3844" width="11.8833333333333" style="352" customWidth="1"/>
    <col min="3845" max="4098" width="9" style="352"/>
    <col min="4099" max="4099" width="129.5" style="352" customWidth="1"/>
    <col min="4100" max="4100" width="11.8833333333333" style="352" customWidth="1"/>
    <col min="4101" max="4354" width="9" style="352"/>
    <col min="4355" max="4355" width="129.5" style="352" customWidth="1"/>
    <col min="4356" max="4356" width="11.8833333333333" style="352" customWidth="1"/>
    <col min="4357" max="4610" width="9" style="352"/>
    <col min="4611" max="4611" width="129.5" style="352" customWidth="1"/>
    <col min="4612" max="4612" width="11.8833333333333" style="352" customWidth="1"/>
    <col min="4613" max="4866" width="9" style="352"/>
    <col min="4867" max="4867" width="129.5" style="352" customWidth="1"/>
    <col min="4868" max="4868" width="11.8833333333333" style="352" customWidth="1"/>
    <col min="4869" max="5122" width="9" style="352"/>
    <col min="5123" max="5123" width="129.5" style="352" customWidth="1"/>
    <col min="5124" max="5124" width="11.8833333333333" style="352" customWidth="1"/>
    <col min="5125" max="5378" width="9" style="352"/>
    <col min="5379" max="5379" width="129.5" style="352" customWidth="1"/>
    <col min="5380" max="5380" width="11.8833333333333" style="352" customWidth="1"/>
    <col min="5381" max="5634" width="9" style="352"/>
    <col min="5635" max="5635" width="129.5" style="352" customWidth="1"/>
    <col min="5636" max="5636" width="11.8833333333333" style="352" customWidth="1"/>
    <col min="5637" max="5890" width="9" style="352"/>
    <col min="5891" max="5891" width="129.5" style="352" customWidth="1"/>
    <col min="5892" max="5892" width="11.8833333333333" style="352" customWidth="1"/>
    <col min="5893" max="6146" width="9" style="352"/>
    <col min="6147" max="6147" width="129.5" style="352" customWidth="1"/>
    <col min="6148" max="6148" width="11.8833333333333" style="352" customWidth="1"/>
    <col min="6149" max="6402" width="9" style="352"/>
    <col min="6403" max="6403" width="129.5" style="352" customWidth="1"/>
    <col min="6404" max="6404" width="11.8833333333333" style="352" customWidth="1"/>
    <col min="6405" max="6658" width="9" style="352"/>
    <col min="6659" max="6659" width="129.5" style="352" customWidth="1"/>
    <col min="6660" max="6660" width="11.8833333333333" style="352" customWidth="1"/>
    <col min="6661" max="6914" width="9" style="352"/>
    <col min="6915" max="6915" width="129.5" style="352" customWidth="1"/>
    <col min="6916" max="6916" width="11.8833333333333" style="352" customWidth="1"/>
    <col min="6917" max="7170" width="9" style="352"/>
    <col min="7171" max="7171" width="129.5" style="352" customWidth="1"/>
    <col min="7172" max="7172" width="11.8833333333333" style="352" customWidth="1"/>
    <col min="7173" max="7426" width="9" style="352"/>
    <col min="7427" max="7427" width="129.5" style="352" customWidth="1"/>
    <col min="7428" max="7428" width="11.8833333333333" style="352" customWidth="1"/>
    <col min="7429" max="7682" width="9" style="352"/>
    <col min="7683" max="7683" width="129.5" style="352" customWidth="1"/>
    <col min="7684" max="7684" width="11.8833333333333" style="352" customWidth="1"/>
    <col min="7685" max="7938" width="9" style="352"/>
    <col min="7939" max="7939" width="129.5" style="352" customWidth="1"/>
    <col min="7940" max="7940" width="11.8833333333333" style="352" customWidth="1"/>
    <col min="7941" max="8194" width="9" style="352"/>
    <col min="8195" max="8195" width="129.5" style="352" customWidth="1"/>
    <col min="8196" max="8196" width="11.8833333333333" style="352" customWidth="1"/>
    <col min="8197" max="8450" width="9" style="352"/>
    <col min="8451" max="8451" width="129.5" style="352" customWidth="1"/>
    <col min="8452" max="8452" width="11.8833333333333" style="352" customWidth="1"/>
    <col min="8453" max="8706" width="9" style="352"/>
    <col min="8707" max="8707" width="129.5" style="352" customWidth="1"/>
    <col min="8708" max="8708" width="11.8833333333333" style="352" customWidth="1"/>
    <col min="8709" max="8962" width="9" style="352"/>
    <col min="8963" max="8963" width="129.5" style="352" customWidth="1"/>
    <col min="8964" max="8964" width="11.8833333333333" style="352" customWidth="1"/>
    <col min="8965" max="9218" width="9" style="352"/>
    <col min="9219" max="9219" width="129.5" style="352" customWidth="1"/>
    <col min="9220" max="9220" width="11.8833333333333" style="352" customWidth="1"/>
    <col min="9221" max="9474" width="9" style="352"/>
    <col min="9475" max="9475" width="129.5" style="352" customWidth="1"/>
    <col min="9476" max="9476" width="11.8833333333333" style="352" customWidth="1"/>
    <col min="9477" max="9730" width="9" style="352"/>
    <col min="9731" max="9731" width="129.5" style="352" customWidth="1"/>
    <col min="9732" max="9732" width="11.8833333333333" style="352" customWidth="1"/>
    <col min="9733" max="9986" width="9" style="352"/>
    <col min="9987" max="9987" width="129.5" style="352" customWidth="1"/>
    <col min="9988" max="9988" width="11.8833333333333" style="352" customWidth="1"/>
    <col min="9989" max="10242" width="9" style="352"/>
    <col min="10243" max="10243" width="129.5" style="352" customWidth="1"/>
    <col min="10244" max="10244" width="11.8833333333333" style="352" customWidth="1"/>
    <col min="10245" max="10498" width="9" style="352"/>
    <col min="10499" max="10499" width="129.5" style="352" customWidth="1"/>
    <col min="10500" max="10500" width="11.8833333333333" style="352" customWidth="1"/>
    <col min="10501" max="10754" width="9" style="352"/>
    <col min="10755" max="10755" width="129.5" style="352" customWidth="1"/>
    <col min="10756" max="10756" width="11.8833333333333" style="352" customWidth="1"/>
    <col min="10757" max="11010" width="9" style="352"/>
    <col min="11011" max="11011" width="129.5" style="352" customWidth="1"/>
    <col min="11012" max="11012" width="11.8833333333333" style="352" customWidth="1"/>
    <col min="11013" max="11266" width="9" style="352"/>
    <col min="11267" max="11267" width="129.5" style="352" customWidth="1"/>
    <col min="11268" max="11268" width="11.8833333333333" style="352" customWidth="1"/>
    <col min="11269" max="11522" width="9" style="352"/>
    <col min="11523" max="11523" width="129.5" style="352" customWidth="1"/>
    <col min="11524" max="11524" width="11.8833333333333" style="352" customWidth="1"/>
    <col min="11525" max="11778" width="9" style="352"/>
    <col min="11779" max="11779" width="129.5" style="352" customWidth="1"/>
    <col min="11780" max="11780" width="11.8833333333333" style="352" customWidth="1"/>
    <col min="11781" max="12034" width="9" style="352"/>
    <col min="12035" max="12035" width="129.5" style="352" customWidth="1"/>
    <col min="12036" max="12036" width="11.8833333333333" style="352" customWidth="1"/>
    <col min="12037" max="12290" width="9" style="352"/>
    <col min="12291" max="12291" width="129.5" style="352" customWidth="1"/>
    <col min="12292" max="12292" width="11.8833333333333" style="352" customWidth="1"/>
    <col min="12293" max="12546" width="9" style="352"/>
    <col min="12547" max="12547" width="129.5" style="352" customWidth="1"/>
    <col min="12548" max="12548" width="11.8833333333333" style="352" customWidth="1"/>
    <col min="12549" max="12802" width="9" style="352"/>
    <col min="12803" max="12803" width="129.5" style="352" customWidth="1"/>
    <col min="12804" max="12804" width="11.8833333333333" style="352" customWidth="1"/>
    <col min="12805" max="13058" width="9" style="352"/>
    <col min="13059" max="13059" width="129.5" style="352" customWidth="1"/>
    <col min="13060" max="13060" width="11.8833333333333" style="352" customWidth="1"/>
    <col min="13061" max="13314" width="9" style="352"/>
    <col min="13315" max="13315" width="129.5" style="352" customWidth="1"/>
    <col min="13316" max="13316" width="11.8833333333333" style="352" customWidth="1"/>
    <col min="13317" max="13570" width="9" style="352"/>
    <col min="13571" max="13571" width="129.5" style="352" customWidth="1"/>
    <col min="13572" max="13572" width="11.8833333333333" style="352" customWidth="1"/>
    <col min="13573" max="13826" width="9" style="352"/>
    <col min="13827" max="13827" width="129.5" style="352" customWidth="1"/>
    <col min="13828" max="13828" width="11.8833333333333" style="352" customWidth="1"/>
    <col min="13829" max="14082" width="9" style="352"/>
    <col min="14083" max="14083" width="129.5" style="352" customWidth="1"/>
    <col min="14084" max="14084" width="11.8833333333333" style="352" customWidth="1"/>
    <col min="14085" max="14338" width="9" style="352"/>
    <col min="14339" max="14339" width="129.5" style="352" customWidth="1"/>
    <col min="14340" max="14340" width="11.8833333333333" style="352" customWidth="1"/>
    <col min="14341" max="14594" width="9" style="352"/>
    <col min="14595" max="14595" width="129.5" style="352" customWidth="1"/>
    <col min="14596" max="14596" width="11.8833333333333" style="352" customWidth="1"/>
    <col min="14597" max="14850" width="9" style="352"/>
    <col min="14851" max="14851" width="129.5" style="352" customWidth="1"/>
    <col min="14852" max="14852" width="11.8833333333333" style="352" customWidth="1"/>
    <col min="14853" max="15106" width="9" style="352"/>
    <col min="15107" max="15107" width="129.5" style="352" customWidth="1"/>
    <col min="15108" max="15108" width="11.8833333333333" style="352" customWidth="1"/>
    <col min="15109" max="15362" width="9" style="352"/>
    <col min="15363" max="15363" width="129.5" style="352" customWidth="1"/>
    <col min="15364" max="15364" width="11.8833333333333" style="352" customWidth="1"/>
    <col min="15365" max="15618" width="9" style="352"/>
    <col min="15619" max="15619" width="129.5" style="352" customWidth="1"/>
    <col min="15620" max="15620" width="11.8833333333333" style="352" customWidth="1"/>
    <col min="15621" max="15874" width="9" style="352"/>
    <col min="15875" max="15875" width="129.5" style="352" customWidth="1"/>
    <col min="15876" max="15876" width="11.8833333333333" style="352" customWidth="1"/>
    <col min="15877" max="16130" width="9" style="352"/>
    <col min="16131" max="16131" width="129.5" style="352" customWidth="1"/>
    <col min="16132" max="16132" width="11.8833333333333" style="352" customWidth="1"/>
    <col min="16133" max="16384" width="9" style="352"/>
  </cols>
  <sheetData>
    <row r="1" ht="35.25" customHeight="1" spans="1:3">
      <c r="A1" s="353" t="s">
        <v>3</v>
      </c>
      <c r="B1" s="353"/>
      <c r="C1" s="353"/>
    </row>
    <row r="2" ht="12" customHeight="1" spans="3:3">
      <c r="C2" s="354"/>
    </row>
    <row r="3" ht="17.25" customHeight="1" spans="2:7">
      <c r="B3" s="352" t="s">
        <v>4</v>
      </c>
      <c r="C3" s="355" t="s">
        <v>5</v>
      </c>
      <c r="E3" s="356"/>
      <c r="F3" s="356"/>
      <c r="G3" s="356"/>
    </row>
    <row r="4" ht="17.25" customHeight="1" spans="2:3">
      <c r="B4" s="352" t="s">
        <v>6</v>
      </c>
      <c r="C4" s="355" t="s">
        <v>7</v>
      </c>
    </row>
    <row r="5" ht="17.25" customHeight="1" spans="2:3">
      <c r="B5" s="352" t="s">
        <v>8</v>
      </c>
      <c r="C5" s="355" t="s">
        <v>9</v>
      </c>
    </row>
    <row r="6" ht="17.25" customHeight="1" spans="3:3">
      <c r="C6" s="355" t="s">
        <v>10</v>
      </c>
    </row>
    <row r="7" ht="17.25" customHeight="1" spans="2:3">
      <c r="B7" s="352" t="s">
        <v>11</v>
      </c>
      <c r="C7" s="355" t="s">
        <v>12</v>
      </c>
    </row>
    <row r="8" ht="17.25" customHeight="1" spans="2:3">
      <c r="B8" s="352" t="s">
        <v>13</v>
      </c>
      <c r="C8" s="355" t="s">
        <v>14</v>
      </c>
    </row>
    <row r="9" ht="17.25" customHeight="1" spans="2:3">
      <c r="B9" s="352" t="s">
        <v>15</v>
      </c>
      <c r="C9" s="355" t="s">
        <v>16</v>
      </c>
    </row>
    <row r="10" ht="17.25" customHeight="1" spans="2:3">
      <c r="B10" s="352" t="s">
        <v>17</v>
      </c>
      <c r="C10" s="355" t="s">
        <v>18</v>
      </c>
    </row>
    <row r="11" ht="17.25" customHeight="1" spans="2:3">
      <c r="B11" s="352" t="s">
        <v>19</v>
      </c>
      <c r="C11" s="355" t="s">
        <v>20</v>
      </c>
    </row>
    <row r="12" ht="17.25" customHeight="1" spans="3:3">
      <c r="C12" s="355" t="s">
        <v>21</v>
      </c>
    </row>
    <row r="13" ht="17.25" customHeight="1" spans="2:3">
      <c r="B13" s="352" t="s">
        <v>22</v>
      </c>
      <c r="C13" s="355" t="s">
        <v>23</v>
      </c>
    </row>
    <row r="14" ht="17.25" customHeight="1" spans="3:3">
      <c r="C14" s="355" t="s">
        <v>24</v>
      </c>
    </row>
    <row r="15" ht="17.25" customHeight="1" spans="2:3">
      <c r="B15" s="352" t="s">
        <v>25</v>
      </c>
      <c r="C15" s="355" t="s">
        <v>26</v>
      </c>
    </row>
    <row r="16" ht="17.25" customHeight="1" spans="2:3">
      <c r="B16" s="352" t="s">
        <v>27</v>
      </c>
      <c r="C16" s="355" t="s">
        <v>28</v>
      </c>
    </row>
    <row r="17" ht="17.25" customHeight="1" spans="2:3">
      <c r="B17" s="352" t="s">
        <v>29</v>
      </c>
      <c r="C17" s="355" t="s">
        <v>30</v>
      </c>
    </row>
    <row r="18" ht="17.25" customHeight="1" spans="2:3">
      <c r="B18" s="352" t="s">
        <v>31</v>
      </c>
      <c r="C18" s="355" t="s">
        <v>32</v>
      </c>
    </row>
    <row r="19" ht="17.25" customHeight="1" spans="2:3">
      <c r="B19" s="352" t="s">
        <v>33</v>
      </c>
      <c r="C19" s="355" t="s">
        <v>34</v>
      </c>
    </row>
    <row r="20" ht="17.25" customHeight="1" spans="3:3">
      <c r="C20" s="355" t="s">
        <v>35</v>
      </c>
    </row>
    <row r="21" ht="17.25" customHeight="1" spans="2:3">
      <c r="B21" s="352" t="s">
        <v>36</v>
      </c>
      <c r="C21" s="355" t="s">
        <v>37</v>
      </c>
    </row>
    <row r="22" ht="17.25" customHeight="1" spans="2:3">
      <c r="B22" s="352" t="s">
        <v>38</v>
      </c>
      <c r="C22" s="355" t="s">
        <v>39</v>
      </c>
    </row>
    <row r="23" ht="17.25" customHeight="1" spans="2:3">
      <c r="B23" s="352" t="s">
        <v>40</v>
      </c>
      <c r="C23" s="355" t="s">
        <v>41</v>
      </c>
    </row>
    <row r="24" ht="17.25" customHeight="1" spans="2:3">
      <c r="B24" s="352" t="s">
        <v>42</v>
      </c>
      <c r="C24" s="355" t="s">
        <v>43</v>
      </c>
    </row>
    <row r="25" ht="17.25" customHeight="1" spans="2:3">
      <c r="B25" s="352" t="s">
        <v>44</v>
      </c>
      <c r="C25" s="355" t="s">
        <v>45</v>
      </c>
    </row>
    <row r="26" ht="17.25" customHeight="1" spans="2:3">
      <c r="B26" s="352" t="s">
        <v>46</v>
      </c>
      <c r="C26" s="355" t="s">
        <v>47</v>
      </c>
    </row>
    <row r="27" ht="17.25" customHeight="1" spans="2:3">
      <c r="B27" s="352" t="s">
        <v>48</v>
      </c>
      <c r="C27" s="355" t="s">
        <v>49</v>
      </c>
    </row>
    <row r="28" ht="18.75" spans="3:3">
      <c r="C28" s="357"/>
    </row>
    <row r="29" ht="18.75" spans="3:3">
      <c r="C29" s="357"/>
    </row>
    <row r="30" ht="18.75" spans="3:3">
      <c r="C30" s="357"/>
    </row>
    <row r="31" ht="18.75" spans="3:3">
      <c r="C31" s="358"/>
    </row>
    <row r="32" ht="18.75" spans="3:3">
      <c r="C32" s="358"/>
    </row>
    <row r="33" ht="18.75" spans="3:3">
      <c r="C33" s="358"/>
    </row>
    <row r="34" ht="18.75" spans="3:3">
      <c r="C34" s="358"/>
    </row>
    <row r="35" ht="18.75" spans="3:3">
      <c r="C35" s="358"/>
    </row>
    <row r="36" ht="18.75" spans="3:3">
      <c r="C36" s="358"/>
    </row>
  </sheetData>
  <mergeCells count="1">
    <mergeCell ref="A1:C1"/>
  </mergeCells>
  <printOptions horizontalCentered="1" verticalCentered="1"/>
  <pageMargins left="0.156944444444444" right="0.393055555555556" top="0" bottom="0" header="0.393055555555556" footer="0.393055555555556"/>
  <pageSetup paperSize="9" firstPageNumber="0" pageOrder="overThenDown" orientation="landscape" useFirstPageNumber="1" horizontalDpi="6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D31"/>
  <sheetViews>
    <sheetView workbookViewId="0">
      <selection activeCell="E9" sqref="E9"/>
    </sheetView>
  </sheetViews>
  <sheetFormatPr defaultColWidth="9" defaultRowHeight="13.5" outlineLevelCol="3"/>
  <cols>
    <col min="1" max="1" width="28.25" customWidth="1"/>
    <col min="2" max="3" width="22.75" style="1" customWidth="1"/>
    <col min="4" max="4" width="22.75" customWidth="1"/>
  </cols>
  <sheetData>
    <row r="1" spans="1:1">
      <c r="A1" t="s">
        <v>50</v>
      </c>
    </row>
    <row r="2" ht="27.75" customHeight="1" spans="1:4">
      <c r="A2" s="24" t="s">
        <v>51</v>
      </c>
      <c r="B2" s="2"/>
      <c r="C2" s="2"/>
      <c r="D2" s="24"/>
    </row>
    <row r="3" ht="24.75" customHeight="1" spans="4:4">
      <c r="D3" s="74" t="s">
        <v>52</v>
      </c>
    </row>
    <row r="4" ht="28.5" customHeight="1" spans="1:4">
      <c r="A4" s="330" t="s">
        <v>53</v>
      </c>
      <c r="B4" s="331" t="s">
        <v>54</v>
      </c>
      <c r="C4" s="331" t="s">
        <v>55</v>
      </c>
      <c r="D4" s="266" t="s">
        <v>56</v>
      </c>
    </row>
    <row r="5" ht="24.75" customHeight="1" spans="1:4">
      <c r="A5" s="271" t="s">
        <v>57</v>
      </c>
      <c r="B5" s="332">
        <f>B6+B22</f>
        <v>600288</v>
      </c>
      <c r="C5" s="332">
        <f>C6+C22</f>
        <v>600288</v>
      </c>
      <c r="D5" s="333">
        <f>C5/B5*100</f>
        <v>100</v>
      </c>
    </row>
    <row r="6" ht="24.75" customHeight="1" spans="1:4">
      <c r="A6" s="183" t="s">
        <v>58</v>
      </c>
      <c r="B6" s="346">
        <v>481375</v>
      </c>
      <c r="C6" s="346">
        <v>481375</v>
      </c>
      <c r="D6" s="337">
        <f>C6/B6*100</f>
        <v>100</v>
      </c>
    </row>
    <row r="7" ht="24.75" customHeight="1" spans="1:4">
      <c r="A7" s="183" t="s">
        <v>59</v>
      </c>
      <c r="B7" s="346">
        <v>131162</v>
      </c>
      <c r="C7" s="346">
        <v>131162</v>
      </c>
      <c r="D7" s="337">
        <f>C7/B7*100</f>
        <v>100</v>
      </c>
    </row>
    <row r="8" ht="24.75" customHeight="1" spans="1:4">
      <c r="A8" s="183" t="s">
        <v>60</v>
      </c>
      <c r="B8" s="346">
        <v>144065</v>
      </c>
      <c r="C8" s="346">
        <v>144065</v>
      </c>
      <c r="D8" s="337">
        <f t="shared" ref="D8:D31" si="0">C8/B8*100</f>
        <v>100</v>
      </c>
    </row>
    <row r="9" ht="24.75" customHeight="1" spans="1:4">
      <c r="A9" s="183" t="s">
        <v>61</v>
      </c>
      <c r="B9" s="346">
        <v>16593</v>
      </c>
      <c r="C9" s="346">
        <v>16593</v>
      </c>
      <c r="D9" s="337">
        <f t="shared" si="0"/>
        <v>100</v>
      </c>
    </row>
    <row r="10" ht="24.75" customHeight="1" spans="1:4">
      <c r="A10" s="183" t="s">
        <v>62</v>
      </c>
      <c r="B10" s="346">
        <v>40859</v>
      </c>
      <c r="C10" s="346">
        <v>40859</v>
      </c>
      <c r="D10" s="337">
        <f t="shared" si="0"/>
        <v>100</v>
      </c>
    </row>
    <row r="11" ht="24.75" customHeight="1" spans="1:4">
      <c r="A11" s="183" t="s">
        <v>63</v>
      </c>
      <c r="B11" s="346">
        <v>63071</v>
      </c>
      <c r="C11" s="346">
        <v>63071</v>
      </c>
      <c r="D11" s="337">
        <f t="shared" si="0"/>
        <v>100</v>
      </c>
    </row>
    <row r="12" ht="24.75" customHeight="1" spans="1:4">
      <c r="A12" s="183" t="s">
        <v>64</v>
      </c>
      <c r="B12" s="346">
        <v>19199</v>
      </c>
      <c r="C12" s="346">
        <v>19199</v>
      </c>
      <c r="D12" s="337">
        <f t="shared" si="0"/>
        <v>100</v>
      </c>
    </row>
    <row r="13" ht="24.75" customHeight="1" spans="1:4">
      <c r="A13" s="183" t="s">
        <v>65</v>
      </c>
      <c r="B13" s="346">
        <v>11561</v>
      </c>
      <c r="C13" s="346">
        <v>11561</v>
      </c>
      <c r="D13" s="337">
        <f t="shared" si="0"/>
        <v>100</v>
      </c>
    </row>
    <row r="14" ht="24.75" customHeight="1" spans="1:4">
      <c r="A14" s="183" t="s">
        <v>66</v>
      </c>
      <c r="B14" s="346">
        <v>24519</v>
      </c>
      <c r="C14" s="346">
        <v>24519</v>
      </c>
      <c r="D14" s="337">
        <f t="shared" si="0"/>
        <v>100</v>
      </c>
    </row>
    <row r="15" ht="24.75" customHeight="1" spans="1:4">
      <c r="A15" s="183" t="s">
        <v>67</v>
      </c>
      <c r="B15" s="346">
        <v>-5102</v>
      </c>
      <c r="C15" s="346">
        <v>-5102</v>
      </c>
      <c r="D15" s="337">
        <f t="shared" si="0"/>
        <v>100</v>
      </c>
    </row>
    <row r="16" ht="24.75" customHeight="1" spans="1:4">
      <c r="A16" s="183" t="s">
        <v>68</v>
      </c>
      <c r="B16" s="346"/>
      <c r="C16" s="346"/>
      <c r="D16" s="337"/>
    </row>
    <row r="17" ht="24.75" customHeight="1" spans="1:4">
      <c r="A17" s="183" t="s">
        <v>69</v>
      </c>
      <c r="B17" s="346">
        <v>1116</v>
      </c>
      <c r="C17" s="346">
        <v>1116</v>
      </c>
      <c r="D17" s="337">
        <f t="shared" si="0"/>
        <v>100</v>
      </c>
    </row>
    <row r="18" ht="24.75" customHeight="1" spans="1:4">
      <c r="A18" s="183" t="s">
        <v>70</v>
      </c>
      <c r="B18" s="346">
        <v>32877</v>
      </c>
      <c r="C18" s="346">
        <v>32877</v>
      </c>
      <c r="D18" s="337">
        <f t="shared" si="0"/>
        <v>100</v>
      </c>
    </row>
    <row r="19" ht="24.75" customHeight="1" spans="1:4">
      <c r="A19" s="183" t="s">
        <v>71</v>
      </c>
      <c r="B19" s="346">
        <v>277</v>
      </c>
      <c r="C19" s="346">
        <v>277</v>
      </c>
      <c r="D19" s="337"/>
    </row>
    <row r="20" ht="24.75" customHeight="1" spans="1:4">
      <c r="A20" s="183" t="s">
        <v>72</v>
      </c>
      <c r="B20" s="346">
        <v>1159</v>
      </c>
      <c r="C20" s="346">
        <v>1159</v>
      </c>
      <c r="D20" s="337">
        <f t="shared" si="0"/>
        <v>100</v>
      </c>
    </row>
    <row r="21" ht="24.75" customHeight="1" spans="1:4">
      <c r="A21" s="183" t="s">
        <v>73</v>
      </c>
      <c r="B21" s="346">
        <v>19</v>
      </c>
      <c r="C21" s="346">
        <v>19</v>
      </c>
      <c r="D21" s="337">
        <f t="shared" si="0"/>
        <v>100</v>
      </c>
    </row>
    <row r="22" ht="24.75" customHeight="1" spans="1:4">
      <c r="A22" s="183" t="s">
        <v>74</v>
      </c>
      <c r="B22" s="346">
        <v>118913</v>
      </c>
      <c r="C22" s="346">
        <v>118913</v>
      </c>
      <c r="D22" s="337">
        <f t="shared" si="0"/>
        <v>100</v>
      </c>
    </row>
    <row r="23" ht="24.75" customHeight="1" spans="1:4">
      <c r="A23" s="183" t="s">
        <v>75</v>
      </c>
      <c r="B23" s="346">
        <v>25704</v>
      </c>
      <c r="C23" s="346">
        <v>25704</v>
      </c>
      <c r="D23" s="337">
        <f t="shared" si="0"/>
        <v>100</v>
      </c>
    </row>
    <row r="24" ht="24.75" customHeight="1" spans="1:4">
      <c r="A24" s="183" t="s">
        <v>76</v>
      </c>
      <c r="B24" s="346">
        <v>3928</v>
      </c>
      <c r="C24" s="346">
        <v>3928</v>
      </c>
      <c r="D24" s="337">
        <f t="shared" si="0"/>
        <v>100</v>
      </c>
    </row>
    <row r="25" ht="24.75" customHeight="1" spans="1:4">
      <c r="A25" s="183" t="s">
        <v>77</v>
      </c>
      <c r="B25" s="346">
        <v>6356</v>
      </c>
      <c r="C25" s="346">
        <v>6356</v>
      </c>
      <c r="D25" s="337">
        <f t="shared" si="0"/>
        <v>100</v>
      </c>
    </row>
    <row r="26" ht="24.75" customHeight="1" spans="1:4">
      <c r="A26" s="183" t="s">
        <v>78</v>
      </c>
      <c r="B26" s="346">
        <v>78455</v>
      </c>
      <c r="C26" s="346">
        <v>78455</v>
      </c>
      <c r="D26" s="337">
        <f t="shared" si="0"/>
        <v>100</v>
      </c>
    </row>
    <row r="27" ht="24.75" customHeight="1" spans="1:4">
      <c r="A27" s="347" t="s">
        <v>79</v>
      </c>
      <c r="B27" s="346">
        <v>215</v>
      </c>
      <c r="C27" s="346">
        <v>215</v>
      </c>
      <c r="D27" s="337">
        <f t="shared" si="0"/>
        <v>100</v>
      </c>
    </row>
    <row r="28" ht="24.75" customHeight="1" spans="1:4">
      <c r="A28" s="347" t="s">
        <v>80</v>
      </c>
      <c r="B28" s="346"/>
      <c r="C28" s="346"/>
      <c r="D28" s="337"/>
    </row>
    <row r="29" ht="24.75" customHeight="1" spans="1:4">
      <c r="A29" s="347" t="s">
        <v>81</v>
      </c>
      <c r="B29" s="346">
        <v>4255</v>
      </c>
      <c r="C29" s="346">
        <v>4255</v>
      </c>
      <c r="D29" s="337">
        <f t="shared" si="0"/>
        <v>100</v>
      </c>
    </row>
    <row r="30" ht="24.75" customHeight="1" spans="1:4">
      <c r="A30" s="348" t="s">
        <v>82</v>
      </c>
      <c r="B30" s="349">
        <v>728950</v>
      </c>
      <c r="C30" s="349">
        <v>728950</v>
      </c>
      <c r="D30" s="342">
        <f t="shared" si="0"/>
        <v>100</v>
      </c>
    </row>
    <row r="31" ht="24.75" customHeight="1" spans="1:4">
      <c r="A31" s="350" t="s">
        <v>83</v>
      </c>
      <c r="B31" s="351">
        <v>1858</v>
      </c>
      <c r="C31" s="351">
        <v>1858</v>
      </c>
      <c r="D31" s="345">
        <f t="shared" si="0"/>
        <v>100</v>
      </c>
    </row>
  </sheetData>
  <mergeCells count="1">
    <mergeCell ref="A2:D2"/>
  </mergeCells>
  <printOptions horizontalCentered="1"/>
  <pageMargins left="0.590277777777778" right="0.590277777777778" top="0.751388888888889" bottom="0.590277777777778" header="0.298611111111111" footer="0.298611111111111"/>
  <pageSetup paperSize="9" scale="92" orientation="portrait" horizontalDpi="600" verticalDpi="300"/>
  <headerFooter>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A1:D31"/>
  <sheetViews>
    <sheetView topLeftCell="A19" workbookViewId="0">
      <selection activeCell="C12" sqref="C12"/>
    </sheetView>
  </sheetViews>
  <sheetFormatPr defaultColWidth="9" defaultRowHeight="13.5" outlineLevelCol="3"/>
  <cols>
    <col min="1" max="1" width="29.25" customWidth="1"/>
    <col min="2" max="4" width="18.75" customWidth="1"/>
  </cols>
  <sheetData>
    <row r="1" spans="1:1">
      <c r="A1" t="s">
        <v>84</v>
      </c>
    </row>
    <row r="2" ht="27" spans="1:4">
      <c r="A2" s="24" t="s">
        <v>85</v>
      </c>
      <c r="B2" s="24"/>
      <c r="C2" s="24"/>
      <c r="D2" s="24"/>
    </row>
    <row r="3" ht="19.5" customHeight="1" spans="4:4">
      <c r="D3" s="74" t="s">
        <v>52</v>
      </c>
    </row>
    <row r="4" ht="31.5" customHeight="1" spans="1:4">
      <c r="A4" s="330" t="s">
        <v>53</v>
      </c>
      <c r="B4" s="331" t="s">
        <v>54</v>
      </c>
      <c r="C4" s="331" t="s">
        <v>55</v>
      </c>
      <c r="D4" s="266" t="s">
        <v>56</v>
      </c>
    </row>
    <row r="5" ht="23.25" customHeight="1" spans="1:4">
      <c r="A5" s="271" t="s">
        <v>86</v>
      </c>
      <c r="B5" s="332">
        <v>1206603</v>
      </c>
      <c r="C5" s="332">
        <v>1206603</v>
      </c>
      <c r="D5" s="333">
        <f>C5/B5*100</f>
        <v>100</v>
      </c>
    </row>
    <row r="6" ht="23.25" customHeight="1" spans="1:4">
      <c r="A6" s="334" t="s">
        <v>87</v>
      </c>
      <c r="B6" s="335">
        <v>101648</v>
      </c>
      <c r="C6" s="336">
        <v>101648</v>
      </c>
      <c r="D6" s="337">
        <f t="shared" ref="D6:D30" si="0">C6/B6*100</f>
        <v>100</v>
      </c>
    </row>
    <row r="7" ht="23.25" customHeight="1" spans="1:4">
      <c r="A7" s="334" t="s">
        <v>88</v>
      </c>
      <c r="B7" s="335"/>
      <c r="C7" s="335"/>
      <c r="D7" s="337"/>
    </row>
    <row r="8" ht="23.25" customHeight="1" spans="1:4">
      <c r="A8" s="334" t="s">
        <v>89</v>
      </c>
      <c r="B8" s="335">
        <v>1946</v>
      </c>
      <c r="C8" s="335">
        <v>1946</v>
      </c>
      <c r="D8" s="337">
        <f t="shared" si="0"/>
        <v>100</v>
      </c>
    </row>
    <row r="9" ht="23.25" customHeight="1" spans="1:4">
      <c r="A9" s="334" t="s">
        <v>90</v>
      </c>
      <c r="B9" s="335">
        <v>49990</v>
      </c>
      <c r="C9" s="335">
        <v>49990</v>
      </c>
      <c r="D9" s="337">
        <f t="shared" si="0"/>
        <v>100</v>
      </c>
    </row>
    <row r="10" ht="23.25" customHeight="1" spans="1:4">
      <c r="A10" s="334" t="s">
        <v>91</v>
      </c>
      <c r="B10" s="335">
        <v>214492</v>
      </c>
      <c r="C10" s="335">
        <v>214492</v>
      </c>
      <c r="D10" s="337">
        <f t="shared" si="0"/>
        <v>100</v>
      </c>
    </row>
    <row r="11" ht="23.25" customHeight="1" spans="1:4">
      <c r="A11" s="334" t="s">
        <v>92</v>
      </c>
      <c r="B11" s="335">
        <v>19461</v>
      </c>
      <c r="C11" s="335">
        <v>19461</v>
      </c>
      <c r="D11" s="337">
        <f t="shared" si="0"/>
        <v>100</v>
      </c>
    </row>
    <row r="12" ht="23.25" customHeight="1" spans="1:4">
      <c r="A12" s="334" t="s">
        <v>93</v>
      </c>
      <c r="B12" s="335">
        <v>15692</v>
      </c>
      <c r="C12" s="335">
        <v>15692</v>
      </c>
      <c r="D12" s="337">
        <f t="shared" si="0"/>
        <v>100</v>
      </c>
    </row>
    <row r="13" ht="23.25" customHeight="1" spans="1:4">
      <c r="A13" s="334" t="s">
        <v>94</v>
      </c>
      <c r="B13" s="335">
        <v>147772</v>
      </c>
      <c r="C13" s="335">
        <v>147772</v>
      </c>
      <c r="D13" s="337">
        <f t="shared" si="0"/>
        <v>100</v>
      </c>
    </row>
    <row r="14" ht="23.25" customHeight="1" spans="1:4">
      <c r="A14" s="334" t="s">
        <v>95</v>
      </c>
      <c r="B14" s="335">
        <v>90777</v>
      </c>
      <c r="C14" s="335">
        <v>90777</v>
      </c>
      <c r="D14" s="337">
        <f t="shared" si="0"/>
        <v>100</v>
      </c>
    </row>
    <row r="15" ht="23.25" customHeight="1" spans="1:4">
      <c r="A15" s="334" t="s">
        <v>96</v>
      </c>
      <c r="B15" s="335">
        <v>73705</v>
      </c>
      <c r="C15" s="335">
        <v>73705</v>
      </c>
      <c r="D15" s="337">
        <f t="shared" si="0"/>
        <v>100</v>
      </c>
    </row>
    <row r="16" ht="23.25" customHeight="1" spans="1:4">
      <c r="A16" s="334" t="s">
        <v>97</v>
      </c>
      <c r="B16" s="335">
        <v>47319</v>
      </c>
      <c r="C16" s="335">
        <v>47319</v>
      </c>
      <c r="D16" s="337">
        <f t="shared" si="0"/>
        <v>100</v>
      </c>
    </row>
    <row r="17" ht="23.25" customHeight="1" spans="1:4">
      <c r="A17" s="334" t="s">
        <v>98</v>
      </c>
      <c r="B17" s="335">
        <v>124899</v>
      </c>
      <c r="C17" s="335">
        <v>124899</v>
      </c>
      <c r="D17" s="337">
        <f t="shared" si="0"/>
        <v>100</v>
      </c>
    </row>
    <row r="18" ht="23.25" customHeight="1" spans="1:4">
      <c r="A18" s="334" t="s">
        <v>99</v>
      </c>
      <c r="B18" s="335">
        <v>91234</v>
      </c>
      <c r="C18" s="335">
        <v>91234</v>
      </c>
      <c r="D18" s="337">
        <f t="shared" si="0"/>
        <v>100</v>
      </c>
    </row>
    <row r="19" ht="23.25" customHeight="1" spans="1:4">
      <c r="A19" s="334" t="s">
        <v>100</v>
      </c>
      <c r="B19" s="335">
        <v>131739</v>
      </c>
      <c r="C19" s="335">
        <v>131739</v>
      </c>
      <c r="D19" s="337">
        <f t="shared" si="0"/>
        <v>100</v>
      </c>
    </row>
    <row r="20" ht="23.25" customHeight="1" spans="1:4">
      <c r="A20" s="334" t="s">
        <v>101</v>
      </c>
      <c r="B20" s="335">
        <v>21616</v>
      </c>
      <c r="C20" s="335">
        <v>21616</v>
      </c>
      <c r="D20" s="337">
        <f t="shared" si="0"/>
        <v>100</v>
      </c>
    </row>
    <row r="21" ht="23.25" customHeight="1" spans="1:4">
      <c r="A21" s="334" t="s">
        <v>102</v>
      </c>
      <c r="B21" s="335">
        <v>399</v>
      </c>
      <c r="C21" s="335">
        <v>399</v>
      </c>
      <c r="D21" s="337">
        <f t="shared" si="0"/>
        <v>100</v>
      </c>
    </row>
    <row r="22" ht="23.25" customHeight="1" spans="1:4">
      <c r="A22" s="334" t="s">
        <v>103</v>
      </c>
      <c r="B22" s="335"/>
      <c r="C22" s="335"/>
      <c r="D22" s="337"/>
    </row>
    <row r="23" ht="23.25" customHeight="1" spans="1:4">
      <c r="A23" s="334" t="s">
        <v>104</v>
      </c>
      <c r="B23" s="335">
        <v>10069</v>
      </c>
      <c r="C23" s="335">
        <v>10069</v>
      </c>
      <c r="D23" s="337">
        <f t="shared" si="0"/>
        <v>100</v>
      </c>
    </row>
    <row r="24" ht="23.25" customHeight="1" spans="1:4">
      <c r="A24" s="334" t="s">
        <v>105</v>
      </c>
      <c r="B24" s="335">
        <v>27281</v>
      </c>
      <c r="C24" s="335">
        <v>27281</v>
      </c>
      <c r="D24" s="337">
        <f t="shared" si="0"/>
        <v>100</v>
      </c>
    </row>
    <row r="25" ht="23.25" customHeight="1" spans="1:4">
      <c r="A25" s="334" t="s">
        <v>106</v>
      </c>
      <c r="B25" s="335">
        <v>1216</v>
      </c>
      <c r="C25" s="335">
        <v>1216</v>
      </c>
      <c r="D25" s="337">
        <f t="shared" si="0"/>
        <v>100</v>
      </c>
    </row>
    <row r="26" ht="23.25" customHeight="1" spans="1:4">
      <c r="A26" s="334" t="s">
        <v>107</v>
      </c>
      <c r="B26" s="335">
        <v>9451</v>
      </c>
      <c r="C26" s="335">
        <v>9451</v>
      </c>
      <c r="D26" s="337">
        <f t="shared" si="0"/>
        <v>100</v>
      </c>
    </row>
    <row r="27" ht="23.25" customHeight="1" spans="1:4">
      <c r="A27" s="334" t="s">
        <v>108</v>
      </c>
      <c r="B27" s="335"/>
      <c r="C27" s="335"/>
      <c r="D27" s="337"/>
    </row>
    <row r="28" ht="23.25" customHeight="1" spans="1:4">
      <c r="A28" s="334" t="s">
        <v>109</v>
      </c>
      <c r="B28" s="335">
        <v>25889</v>
      </c>
      <c r="C28" s="335">
        <v>25889</v>
      </c>
      <c r="D28" s="337">
        <f t="shared" si="0"/>
        <v>100</v>
      </c>
    </row>
    <row r="29" ht="23.25" customHeight="1" spans="1:4">
      <c r="A29" s="338" t="s">
        <v>110</v>
      </c>
      <c r="B29" s="339">
        <v>8</v>
      </c>
      <c r="C29" s="336">
        <v>8</v>
      </c>
      <c r="D29" s="337">
        <f t="shared" si="0"/>
        <v>100</v>
      </c>
    </row>
    <row r="30" ht="23.25" customHeight="1" spans="1:4">
      <c r="A30" s="340" t="s">
        <v>111</v>
      </c>
      <c r="B30" s="341">
        <v>937003</v>
      </c>
      <c r="C30" s="341">
        <v>937003</v>
      </c>
      <c r="D30" s="342">
        <f t="shared" si="0"/>
        <v>100</v>
      </c>
    </row>
    <row r="31" ht="21.75" customHeight="1" spans="1:4">
      <c r="A31" s="343" t="s">
        <v>112</v>
      </c>
      <c r="B31" s="208"/>
      <c r="C31" s="344"/>
      <c r="D31" s="345"/>
    </row>
  </sheetData>
  <mergeCells count="1">
    <mergeCell ref="A2:D2"/>
  </mergeCells>
  <printOptions horizontalCentered="1"/>
  <pageMargins left="0.590277777777778" right="0.590277777777778" top="0.751388888888889" bottom="0.590277777777778" header="0.298611111111111" footer="0.298611111111111"/>
  <pageSetup paperSize="9" scale="92" orientation="portrait" horizontalDpi="600" verticalDpi="300"/>
  <headerFooter>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pageSetUpPr fitToPage="1"/>
  </sheetPr>
  <dimension ref="A1:T44"/>
  <sheetViews>
    <sheetView topLeftCell="I1" workbookViewId="0">
      <pane ySplit="6" topLeftCell="A34" activePane="bottomLeft" state="frozen"/>
      <selection/>
      <selection pane="bottomLeft" activeCell="L35" sqref="L35"/>
    </sheetView>
  </sheetViews>
  <sheetFormatPr defaultColWidth="9" defaultRowHeight="13.5"/>
  <cols>
    <col min="1" max="1" width="29.5" customWidth="1"/>
    <col min="2" max="2" width="15.25" customWidth="1"/>
    <col min="3" max="3" width="15.5" customWidth="1"/>
    <col min="4" max="4" width="14.8833333333333" customWidth="1"/>
    <col min="5" max="5" width="15.5" customWidth="1"/>
    <col min="6" max="6" width="16.1333333333333" customWidth="1"/>
    <col min="7" max="7" width="11.3833333333333" customWidth="1"/>
    <col min="8" max="8" width="10.5" customWidth="1"/>
    <col min="9" max="9" width="26.75" customWidth="1"/>
    <col min="10" max="12" width="15.3833333333333" customWidth="1"/>
    <col min="13" max="13" width="15.1333333333333" customWidth="1"/>
    <col min="14" max="14" width="15.6333333333333" customWidth="1"/>
    <col min="15" max="15" width="9.88333333333333" customWidth="1"/>
    <col min="16" max="16" width="9.75" customWidth="1"/>
    <col min="17" max="17" width="7.75" customWidth="1"/>
    <col min="18" max="19" width="12.625"/>
  </cols>
  <sheetData>
    <row r="1" spans="1:1">
      <c r="A1" t="s">
        <v>113</v>
      </c>
    </row>
    <row r="2" ht="27" spans="1:16">
      <c r="A2" s="24" t="s">
        <v>114</v>
      </c>
      <c r="B2" s="24"/>
      <c r="C2" s="24"/>
      <c r="D2" s="24"/>
      <c r="E2" s="24"/>
      <c r="F2" s="24"/>
      <c r="G2" s="24"/>
      <c r="H2" s="24"/>
      <c r="I2" s="24"/>
      <c r="J2" s="24"/>
      <c r="K2" s="24"/>
      <c r="L2" s="24"/>
      <c r="M2" s="24"/>
      <c r="N2" s="24"/>
      <c r="O2" s="24"/>
      <c r="P2" s="24"/>
    </row>
    <row r="3" ht="27.75" spans="1:16">
      <c r="A3" s="24"/>
      <c r="B3" s="24"/>
      <c r="C3" s="24"/>
      <c r="D3" s="24"/>
      <c r="E3" s="24"/>
      <c r="F3" s="24"/>
      <c r="G3" s="24"/>
      <c r="H3" s="279"/>
      <c r="I3" s="24"/>
      <c r="J3" s="24"/>
      <c r="K3" s="24"/>
      <c r="L3" s="308"/>
      <c r="M3" s="24"/>
      <c r="N3" s="24"/>
      <c r="O3" s="42" t="s">
        <v>52</v>
      </c>
      <c r="P3" s="42"/>
    </row>
    <row r="4" ht="45.75" customHeight="1" spans="1:19">
      <c r="A4" s="105" t="s">
        <v>115</v>
      </c>
      <c r="B4" s="106" t="s">
        <v>116</v>
      </c>
      <c r="C4" s="106" t="s">
        <v>117</v>
      </c>
      <c r="D4" s="280" t="s">
        <v>118</v>
      </c>
      <c r="E4" s="106" t="s">
        <v>119</v>
      </c>
      <c r="F4" s="106" t="s">
        <v>120</v>
      </c>
      <c r="G4" s="106" t="s">
        <v>121</v>
      </c>
      <c r="H4" s="281" t="s">
        <v>122</v>
      </c>
      <c r="I4" s="126" t="s">
        <v>123</v>
      </c>
      <c r="J4" s="106" t="s">
        <v>116</v>
      </c>
      <c r="K4" s="106" t="s">
        <v>117</v>
      </c>
      <c r="L4" s="280" t="s">
        <v>118</v>
      </c>
      <c r="M4" s="106" t="s">
        <v>119</v>
      </c>
      <c r="N4" s="280" t="s">
        <v>120</v>
      </c>
      <c r="O4" s="106" t="s">
        <v>121</v>
      </c>
      <c r="P4" s="281" t="s">
        <v>122</v>
      </c>
      <c r="R4" s="328"/>
      <c r="S4" s="328"/>
    </row>
    <row r="5" ht="23.25" customHeight="1" spans="1:20">
      <c r="A5" s="108" t="s">
        <v>124</v>
      </c>
      <c r="B5" s="282">
        <v>1304391</v>
      </c>
      <c r="C5" s="282">
        <f>C6+C32</f>
        <v>1351398</v>
      </c>
      <c r="D5" s="282">
        <f>D6+D32</f>
        <v>1452239</v>
      </c>
      <c r="E5" s="282">
        <f t="shared" ref="E5:L5" si="0">E6+E32</f>
        <v>1467479</v>
      </c>
      <c r="F5" s="282">
        <f t="shared" si="0"/>
        <v>1467479</v>
      </c>
      <c r="G5" s="213" t="s">
        <v>125</v>
      </c>
      <c r="H5" s="283" t="s">
        <v>125</v>
      </c>
      <c r="I5" s="309" t="s">
        <v>124</v>
      </c>
      <c r="J5" s="282">
        <f t="shared" si="0"/>
        <v>1304391</v>
      </c>
      <c r="K5" s="282">
        <f t="shared" si="0"/>
        <v>1351398</v>
      </c>
      <c r="L5" s="282">
        <f t="shared" si="0"/>
        <v>1452239</v>
      </c>
      <c r="M5" s="282">
        <f t="shared" ref="L5:N5" si="1">M6+M32</f>
        <v>1467479</v>
      </c>
      <c r="N5" s="282">
        <f t="shared" si="1"/>
        <v>1467479</v>
      </c>
      <c r="O5" s="213" t="s">
        <v>125</v>
      </c>
      <c r="P5" s="283" t="s">
        <v>125</v>
      </c>
      <c r="R5" s="328"/>
      <c r="S5" s="328"/>
      <c r="T5" s="328"/>
    </row>
    <row r="6" ht="23.25" customHeight="1" spans="1:19">
      <c r="A6" s="284" t="s">
        <v>126</v>
      </c>
      <c r="B6" s="282">
        <v>385195</v>
      </c>
      <c r="C6" s="282">
        <f>C7+C23</f>
        <v>456287</v>
      </c>
      <c r="D6" s="282">
        <f>D7+D23</f>
        <v>456287</v>
      </c>
      <c r="E6" s="282">
        <v>471527</v>
      </c>
      <c r="F6" s="282">
        <v>471527</v>
      </c>
      <c r="G6" s="216">
        <f t="shared" ref="G6:G30" si="2">F6/D6*100</f>
        <v>103.340003112076</v>
      </c>
      <c r="H6" s="214">
        <v>97.0132333698184</v>
      </c>
      <c r="I6" s="310" t="s">
        <v>127</v>
      </c>
      <c r="J6" s="282">
        <v>1053694</v>
      </c>
      <c r="K6" s="282">
        <v>1100701</v>
      </c>
      <c r="L6" s="252">
        <f>SUM(L7:L31)</f>
        <v>1127984</v>
      </c>
      <c r="M6" s="282">
        <v>1041683</v>
      </c>
      <c r="N6" s="294">
        <v>1041683</v>
      </c>
      <c r="O6" s="216">
        <f>N6/L6*100</f>
        <v>92.3490936041646</v>
      </c>
      <c r="P6" s="214">
        <v>102.800843183967</v>
      </c>
      <c r="R6" s="328"/>
      <c r="S6" s="328"/>
    </row>
    <row r="7" ht="23.25" customHeight="1" spans="1:19">
      <c r="A7" s="285" t="s">
        <v>58</v>
      </c>
      <c r="B7" s="282">
        <v>281829</v>
      </c>
      <c r="C7" s="282">
        <f>SUM(C8:C22)</f>
        <v>335056</v>
      </c>
      <c r="D7" s="282">
        <f>SUM(D8:D22)</f>
        <v>335056</v>
      </c>
      <c r="E7" s="282">
        <v>354477</v>
      </c>
      <c r="F7" s="282">
        <v>354477</v>
      </c>
      <c r="G7" s="216">
        <f t="shared" si="2"/>
        <v>105.796344491667</v>
      </c>
      <c r="H7" s="214">
        <v>96.0754234233258</v>
      </c>
      <c r="I7" s="311" t="s">
        <v>128</v>
      </c>
      <c r="J7" s="287">
        <v>52112</v>
      </c>
      <c r="K7" s="287">
        <v>54642</v>
      </c>
      <c r="L7" s="256">
        <v>63332</v>
      </c>
      <c r="M7" s="287">
        <v>61491</v>
      </c>
      <c r="N7" s="312">
        <v>61491</v>
      </c>
      <c r="O7" s="217">
        <f>N7/L7*100</f>
        <v>97.0930966967726</v>
      </c>
      <c r="P7" s="218">
        <v>98.2441284550248</v>
      </c>
      <c r="R7" s="328"/>
      <c r="S7" s="328"/>
    </row>
    <row r="8" ht="23.25" customHeight="1" spans="1:19">
      <c r="A8" s="286" t="s">
        <v>59</v>
      </c>
      <c r="B8" s="287">
        <v>79238</v>
      </c>
      <c r="C8" s="287">
        <v>79893</v>
      </c>
      <c r="D8" s="287">
        <f>C8</f>
        <v>79893</v>
      </c>
      <c r="E8" s="287">
        <v>90602</v>
      </c>
      <c r="F8" s="287">
        <v>90602</v>
      </c>
      <c r="G8" s="217">
        <f t="shared" si="2"/>
        <v>113.404178088193</v>
      </c>
      <c r="H8" s="218">
        <v>84.8222143164754</v>
      </c>
      <c r="I8" s="311" t="s">
        <v>129</v>
      </c>
      <c r="J8" s="287"/>
      <c r="K8" s="287"/>
      <c r="L8" s="256"/>
      <c r="M8" s="287"/>
      <c r="N8" s="312"/>
      <c r="O8" s="217"/>
      <c r="P8" s="218"/>
      <c r="R8" s="328"/>
      <c r="S8" s="328"/>
    </row>
    <row r="9" ht="23.25" customHeight="1" spans="1:19">
      <c r="A9" s="286" t="s">
        <v>60</v>
      </c>
      <c r="B9" s="287">
        <v>62812</v>
      </c>
      <c r="C9" s="287">
        <v>105040</v>
      </c>
      <c r="D9" s="287">
        <f t="shared" ref="D9:D19" si="3">C9</f>
        <v>105040</v>
      </c>
      <c r="E9" s="287">
        <v>113156</v>
      </c>
      <c r="F9" s="287">
        <v>113156</v>
      </c>
      <c r="G9" s="217">
        <f t="shared" si="2"/>
        <v>107.726580350343</v>
      </c>
      <c r="H9" s="218">
        <v>108.718126092888</v>
      </c>
      <c r="I9" s="311" t="s">
        <v>130</v>
      </c>
      <c r="J9" s="287">
        <v>2027</v>
      </c>
      <c r="K9" s="287">
        <v>2027</v>
      </c>
      <c r="L9" s="256">
        <v>2074</v>
      </c>
      <c r="M9" s="287">
        <v>1946</v>
      </c>
      <c r="N9" s="312">
        <v>1946</v>
      </c>
      <c r="O9" s="217">
        <f t="shared" ref="O8:O31" si="4">N9/L9*100</f>
        <v>93.8283510125362</v>
      </c>
      <c r="P9" s="218">
        <v>49.7825530826298</v>
      </c>
      <c r="R9" s="328"/>
      <c r="S9" s="328"/>
    </row>
    <row r="10" ht="23.25" customHeight="1" spans="1:19">
      <c r="A10" s="286" t="s">
        <v>61</v>
      </c>
      <c r="B10" s="287">
        <v>6593</v>
      </c>
      <c r="C10" s="287">
        <v>7725</v>
      </c>
      <c r="D10" s="287">
        <f t="shared" si="3"/>
        <v>7725</v>
      </c>
      <c r="E10" s="287">
        <v>8772</v>
      </c>
      <c r="F10" s="287">
        <v>8772</v>
      </c>
      <c r="G10" s="217">
        <f t="shared" si="2"/>
        <v>113.553398058252</v>
      </c>
      <c r="H10" s="218">
        <v>126.61662817552</v>
      </c>
      <c r="I10" s="311" t="s">
        <v>131</v>
      </c>
      <c r="J10" s="287">
        <v>52821</v>
      </c>
      <c r="K10" s="287">
        <v>53637</v>
      </c>
      <c r="L10" s="256">
        <v>50178</v>
      </c>
      <c r="M10" s="287">
        <v>49431</v>
      </c>
      <c r="N10" s="312">
        <v>49431</v>
      </c>
      <c r="O10" s="217">
        <f t="shared" si="4"/>
        <v>98.5112997728088</v>
      </c>
      <c r="P10" s="218">
        <v>93.4229177297726</v>
      </c>
      <c r="R10" s="328"/>
      <c r="S10" s="328"/>
    </row>
    <row r="11" ht="23.25" customHeight="1" spans="1:19">
      <c r="A11" s="286" t="s">
        <v>62</v>
      </c>
      <c r="B11" s="287">
        <v>37332</v>
      </c>
      <c r="C11" s="287">
        <v>32682</v>
      </c>
      <c r="D11" s="287">
        <f t="shared" si="3"/>
        <v>32682</v>
      </c>
      <c r="E11" s="287">
        <v>37753</v>
      </c>
      <c r="F11" s="287">
        <v>37753</v>
      </c>
      <c r="G11" s="217">
        <f t="shared" si="2"/>
        <v>115.516186279909</v>
      </c>
      <c r="H11" s="218">
        <v>106.622797107998</v>
      </c>
      <c r="I11" s="311" t="s">
        <v>132</v>
      </c>
      <c r="J11" s="287">
        <v>196054</v>
      </c>
      <c r="K11" s="287">
        <v>204878</v>
      </c>
      <c r="L11" s="256">
        <v>229895</v>
      </c>
      <c r="M11" s="287">
        <v>214492</v>
      </c>
      <c r="N11" s="312">
        <v>214492</v>
      </c>
      <c r="O11" s="217">
        <f t="shared" si="4"/>
        <v>93.2999847756584</v>
      </c>
      <c r="P11" s="218">
        <v>100.764807576669</v>
      </c>
      <c r="R11" s="328"/>
      <c r="S11" s="328"/>
    </row>
    <row r="12" ht="23.25" customHeight="1" spans="1:19">
      <c r="A12" s="286" t="s">
        <v>63</v>
      </c>
      <c r="B12" s="287">
        <v>51382</v>
      </c>
      <c r="C12" s="287">
        <v>53909</v>
      </c>
      <c r="D12" s="287">
        <f t="shared" si="3"/>
        <v>53909</v>
      </c>
      <c r="E12" s="287">
        <v>53124</v>
      </c>
      <c r="F12" s="287">
        <v>53124</v>
      </c>
      <c r="G12" s="217">
        <f t="shared" si="2"/>
        <v>98.5438424010833</v>
      </c>
      <c r="H12" s="218">
        <v>95.3837866953946</v>
      </c>
      <c r="I12" s="311" t="s">
        <v>133</v>
      </c>
      <c r="J12" s="287">
        <v>15382</v>
      </c>
      <c r="K12" s="287">
        <v>15327</v>
      </c>
      <c r="L12" s="256">
        <v>19763</v>
      </c>
      <c r="M12" s="287">
        <v>19461</v>
      </c>
      <c r="N12" s="312">
        <v>19461</v>
      </c>
      <c r="O12" s="217">
        <f t="shared" si="4"/>
        <v>98.471891919243</v>
      </c>
      <c r="P12" s="218">
        <v>105.297045774267</v>
      </c>
      <c r="R12" s="328"/>
      <c r="S12" s="328"/>
    </row>
    <row r="13" ht="23.25" customHeight="1" spans="1:19">
      <c r="A13" s="286" t="s">
        <v>64</v>
      </c>
      <c r="B13" s="287">
        <v>10538</v>
      </c>
      <c r="C13" s="287">
        <v>13842</v>
      </c>
      <c r="D13" s="287">
        <f t="shared" si="3"/>
        <v>13842</v>
      </c>
      <c r="E13" s="287">
        <v>12365</v>
      </c>
      <c r="F13" s="287">
        <v>12365</v>
      </c>
      <c r="G13" s="217">
        <f t="shared" si="2"/>
        <v>89.329576650773</v>
      </c>
      <c r="H13" s="218">
        <v>108.132925229558</v>
      </c>
      <c r="I13" s="311" t="s">
        <v>134</v>
      </c>
      <c r="J13" s="287">
        <v>14392</v>
      </c>
      <c r="K13" s="287">
        <v>14875</v>
      </c>
      <c r="L13" s="256">
        <v>13148</v>
      </c>
      <c r="M13" s="287">
        <v>12854</v>
      </c>
      <c r="N13" s="312">
        <v>12854</v>
      </c>
      <c r="O13" s="217">
        <f t="shared" si="4"/>
        <v>97.7639184666869</v>
      </c>
      <c r="P13" s="218">
        <v>89.5624303232999</v>
      </c>
      <c r="R13" s="328"/>
      <c r="S13" s="328"/>
    </row>
    <row r="14" ht="23.25" customHeight="1" spans="1:19">
      <c r="A14" s="288" t="s">
        <v>65</v>
      </c>
      <c r="B14" s="287">
        <v>4379</v>
      </c>
      <c r="C14" s="287">
        <v>7468</v>
      </c>
      <c r="D14" s="287">
        <f t="shared" si="3"/>
        <v>7468</v>
      </c>
      <c r="E14" s="287">
        <v>7005</v>
      </c>
      <c r="F14" s="287">
        <v>7005</v>
      </c>
      <c r="G14" s="217">
        <f t="shared" si="2"/>
        <v>93.8002142474558</v>
      </c>
      <c r="H14" s="218">
        <v>118.387696467805</v>
      </c>
      <c r="I14" s="311" t="s">
        <v>135</v>
      </c>
      <c r="J14" s="287">
        <v>141362</v>
      </c>
      <c r="K14" s="287">
        <v>141150</v>
      </c>
      <c r="L14" s="256">
        <v>133811</v>
      </c>
      <c r="M14" s="287">
        <v>131127</v>
      </c>
      <c r="N14" s="312">
        <v>131127</v>
      </c>
      <c r="O14" s="217">
        <f t="shared" si="4"/>
        <v>97.9941858292667</v>
      </c>
      <c r="P14" s="218">
        <v>97.6759257190105</v>
      </c>
      <c r="R14" s="328"/>
      <c r="S14" s="328"/>
    </row>
    <row r="15" ht="23.25" customHeight="1" spans="1:19">
      <c r="A15" s="286" t="s">
        <v>66</v>
      </c>
      <c r="B15" s="287">
        <v>16642</v>
      </c>
      <c r="C15" s="287">
        <v>13946</v>
      </c>
      <c r="D15" s="287">
        <f t="shared" si="3"/>
        <v>13946</v>
      </c>
      <c r="E15" s="287">
        <v>16654</v>
      </c>
      <c r="F15" s="287">
        <v>16654</v>
      </c>
      <c r="G15" s="217">
        <f t="shared" si="2"/>
        <v>119.417754194751</v>
      </c>
      <c r="H15" s="218">
        <v>80.8760683760684</v>
      </c>
      <c r="I15" s="311" t="s">
        <v>136</v>
      </c>
      <c r="J15" s="287">
        <v>90526</v>
      </c>
      <c r="K15" s="313">
        <v>96134</v>
      </c>
      <c r="L15" s="256">
        <v>91309</v>
      </c>
      <c r="M15" s="287">
        <v>87168</v>
      </c>
      <c r="N15" s="312">
        <v>87168</v>
      </c>
      <c r="O15" s="217">
        <f t="shared" si="4"/>
        <v>95.4648501243032</v>
      </c>
      <c r="P15" s="218">
        <v>117.070026054957</v>
      </c>
      <c r="R15" s="328"/>
      <c r="S15" s="328"/>
    </row>
    <row r="16" ht="23.25" customHeight="1" spans="1:19">
      <c r="A16" s="288" t="s">
        <v>67</v>
      </c>
      <c r="B16" s="287">
        <v>914</v>
      </c>
      <c r="C16" s="287">
        <v>1214</v>
      </c>
      <c r="D16" s="287">
        <f t="shared" si="3"/>
        <v>1214</v>
      </c>
      <c r="E16" s="287">
        <v>-142</v>
      </c>
      <c r="F16" s="287">
        <v>-142</v>
      </c>
      <c r="G16" s="217">
        <f t="shared" si="2"/>
        <v>-11.6968698517298</v>
      </c>
      <c r="H16" s="218">
        <v>-4.3652013525976</v>
      </c>
      <c r="I16" s="311" t="s">
        <v>137</v>
      </c>
      <c r="J16" s="287">
        <v>57611</v>
      </c>
      <c r="K16" s="287">
        <v>61816</v>
      </c>
      <c r="L16" s="256">
        <v>71674</v>
      </c>
      <c r="M16" s="287">
        <v>68560</v>
      </c>
      <c r="N16" s="312">
        <v>68560</v>
      </c>
      <c r="O16" s="217">
        <f t="shared" si="4"/>
        <v>95.6553282919887</v>
      </c>
      <c r="P16" s="218">
        <v>129.178128650563</v>
      </c>
      <c r="R16" s="328"/>
      <c r="S16" s="328"/>
    </row>
    <row r="17" ht="23.25" customHeight="1" spans="1:19">
      <c r="A17" s="288" t="s">
        <v>68</v>
      </c>
      <c r="B17" s="287"/>
      <c r="C17" s="287"/>
      <c r="D17" s="287"/>
      <c r="E17" s="287"/>
      <c r="F17" s="287"/>
      <c r="G17" s="217"/>
      <c r="H17" s="218"/>
      <c r="I17" s="311" t="s">
        <v>138</v>
      </c>
      <c r="J17" s="287">
        <v>63188</v>
      </c>
      <c r="K17" s="287">
        <v>89276</v>
      </c>
      <c r="L17" s="256">
        <v>39538</v>
      </c>
      <c r="M17" s="287">
        <v>32222</v>
      </c>
      <c r="N17" s="312">
        <v>32222</v>
      </c>
      <c r="O17" s="217">
        <f t="shared" si="4"/>
        <v>81.4962820577672</v>
      </c>
      <c r="P17" s="218">
        <v>43.1970828361911</v>
      </c>
      <c r="R17" s="328"/>
      <c r="S17" s="328"/>
    </row>
    <row r="18" ht="23.25" customHeight="1" spans="1:19">
      <c r="A18" s="288" t="s">
        <v>69</v>
      </c>
      <c r="B18" s="287">
        <v>2354</v>
      </c>
      <c r="C18" s="287">
        <v>9059</v>
      </c>
      <c r="D18" s="287">
        <f t="shared" si="3"/>
        <v>9059</v>
      </c>
      <c r="E18" s="287">
        <v>556</v>
      </c>
      <c r="F18" s="287">
        <v>556</v>
      </c>
      <c r="G18" s="217">
        <f t="shared" si="2"/>
        <v>6.13754277514074</v>
      </c>
      <c r="H18" s="218">
        <v>7.1036156892807</v>
      </c>
      <c r="I18" s="311" t="s">
        <v>139</v>
      </c>
      <c r="J18" s="287">
        <v>111455</v>
      </c>
      <c r="K18" s="287">
        <v>111971</v>
      </c>
      <c r="L18" s="256">
        <v>131649</v>
      </c>
      <c r="M18" s="287">
        <v>98470</v>
      </c>
      <c r="N18" s="312">
        <v>98470</v>
      </c>
      <c r="O18" s="217">
        <f t="shared" si="4"/>
        <v>74.7973778760188</v>
      </c>
      <c r="P18" s="218">
        <v>109.490187357536</v>
      </c>
      <c r="R18" s="328"/>
      <c r="S18" s="328"/>
    </row>
    <row r="19" ht="23.25" customHeight="1" spans="1:19">
      <c r="A19" s="288" t="s">
        <v>70</v>
      </c>
      <c r="B19" s="287">
        <v>9019</v>
      </c>
      <c r="C19" s="287">
        <v>9164</v>
      </c>
      <c r="D19" s="287">
        <f t="shared" si="3"/>
        <v>9164</v>
      </c>
      <c r="E19" s="287">
        <v>13537</v>
      </c>
      <c r="F19" s="287">
        <v>13537</v>
      </c>
      <c r="G19" s="217">
        <f t="shared" si="2"/>
        <v>147.719336534265</v>
      </c>
      <c r="H19" s="218">
        <v>135.045889864326</v>
      </c>
      <c r="I19" s="311" t="s">
        <v>140</v>
      </c>
      <c r="J19" s="287">
        <v>45537</v>
      </c>
      <c r="K19" s="313">
        <v>45109</v>
      </c>
      <c r="L19" s="256">
        <v>99513</v>
      </c>
      <c r="M19" s="287">
        <v>91207</v>
      </c>
      <c r="N19" s="312">
        <v>91207</v>
      </c>
      <c r="O19" s="217">
        <f t="shared" si="4"/>
        <v>91.6533518233799</v>
      </c>
      <c r="P19" s="218">
        <v>143.164123814906</v>
      </c>
      <c r="R19" s="328"/>
      <c r="S19" s="328"/>
    </row>
    <row r="20" ht="23.25" customHeight="1" spans="1:19">
      <c r="A20" s="288" t="s">
        <v>71</v>
      </c>
      <c r="B20" s="287"/>
      <c r="C20" s="287"/>
      <c r="D20" s="287"/>
      <c r="E20" s="287"/>
      <c r="F20" s="287"/>
      <c r="G20" s="217"/>
      <c r="H20" s="218"/>
      <c r="I20" s="311" t="s">
        <v>141</v>
      </c>
      <c r="J20" s="287">
        <v>80150</v>
      </c>
      <c r="K20" s="287">
        <v>81886</v>
      </c>
      <c r="L20" s="256">
        <v>81428</v>
      </c>
      <c r="M20" s="287">
        <v>81398</v>
      </c>
      <c r="N20" s="312">
        <v>81398</v>
      </c>
      <c r="O20" s="217">
        <f t="shared" si="4"/>
        <v>99.9631576361939</v>
      </c>
      <c r="P20" s="218">
        <v>136.427326360955</v>
      </c>
      <c r="R20" s="328"/>
      <c r="S20" s="328"/>
    </row>
    <row r="21" ht="23.25" customHeight="1" spans="1:19">
      <c r="A21" s="288" t="s">
        <v>72</v>
      </c>
      <c r="B21" s="287">
        <v>626</v>
      </c>
      <c r="C21" s="287">
        <v>1114</v>
      </c>
      <c r="D21" s="287">
        <f>C21</f>
        <v>1114</v>
      </c>
      <c r="E21" s="287">
        <v>1050</v>
      </c>
      <c r="F21" s="287">
        <v>1050</v>
      </c>
      <c r="G21" s="217">
        <f t="shared" si="2"/>
        <v>94.2549371633752</v>
      </c>
      <c r="H21" s="218">
        <v>108.247422680412</v>
      </c>
      <c r="I21" s="311" t="s">
        <v>142</v>
      </c>
      <c r="J21" s="287">
        <v>16445</v>
      </c>
      <c r="K21" s="287">
        <v>16418</v>
      </c>
      <c r="L21" s="256">
        <v>22997</v>
      </c>
      <c r="M21" s="287">
        <v>21616</v>
      </c>
      <c r="N21" s="312">
        <v>21616</v>
      </c>
      <c r="O21" s="217">
        <f t="shared" si="4"/>
        <v>93.994868895943</v>
      </c>
      <c r="P21" s="218">
        <v>115.119561165255</v>
      </c>
      <c r="R21" s="328"/>
      <c r="S21" s="328"/>
    </row>
    <row r="22" ht="23.25" customHeight="1" spans="1:19">
      <c r="A22" s="288" t="s">
        <v>73</v>
      </c>
      <c r="B22" s="287"/>
      <c r="C22" s="287"/>
      <c r="D22" s="287"/>
      <c r="E22" s="287">
        <v>45</v>
      </c>
      <c r="F22" s="287">
        <v>45</v>
      </c>
      <c r="G22" s="217"/>
      <c r="H22" s="218">
        <v>375</v>
      </c>
      <c r="I22" s="311" t="s">
        <v>143</v>
      </c>
      <c r="J22" s="287">
        <v>50</v>
      </c>
      <c r="K22" s="287">
        <v>50</v>
      </c>
      <c r="L22" s="256">
        <v>399</v>
      </c>
      <c r="M22" s="287">
        <v>399</v>
      </c>
      <c r="N22" s="312">
        <v>399</v>
      </c>
      <c r="O22" s="217">
        <f t="shared" si="4"/>
        <v>100</v>
      </c>
      <c r="P22" s="218">
        <v>81.4285714285714</v>
      </c>
      <c r="R22" s="328"/>
      <c r="S22" s="328"/>
    </row>
    <row r="23" ht="23.25" customHeight="1" spans="1:19">
      <c r="A23" s="285" t="s">
        <v>74</v>
      </c>
      <c r="B23" s="282">
        <v>103366</v>
      </c>
      <c r="C23" s="282">
        <f>SUM(C24:C30)</f>
        <v>121231</v>
      </c>
      <c r="D23" s="282">
        <f>SUM(D24:D30)</f>
        <v>121231</v>
      </c>
      <c r="E23" s="282">
        <v>117050</v>
      </c>
      <c r="F23" s="282">
        <v>117050</v>
      </c>
      <c r="G23" s="216">
        <f t="shared" si="2"/>
        <v>96.5512121487078</v>
      </c>
      <c r="H23" s="289">
        <v>99.9683995661346</v>
      </c>
      <c r="I23" s="311" t="s">
        <v>144</v>
      </c>
      <c r="J23" s="287"/>
      <c r="K23" s="287"/>
      <c r="L23" s="256"/>
      <c r="M23" s="287"/>
      <c r="N23" s="312"/>
      <c r="O23" s="217"/>
      <c r="P23" s="218"/>
      <c r="R23" s="328"/>
      <c r="S23" s="328"/>
    </row>
    <row r="24" ht="23.25" customHeight="1" spans="1:19">
      <c r="A24" s="286" t="s">
        <v>75</v>
      </c>
      <c r="B24" s="287">
        <v>25268</v>
      </c>
      <c r="C24" s="287">
        <v>29133</v>
      </c>
      <c r="D24" s="287">
        <f>C24</f>
        <v>29133</v>
      </c>
      <c r="E24" s="287">
        <v>25704</v>
      </c>
      <c r="F24" s="287">
        <v>25704</v>
      </c>
      <c r="G24" s="217">
        <f t="shared" si="2"/>
        <v>88.2298424467099</v>
      </c>
      <c r="H24" s="218">
        <v>89.4083272461651</v>
      </c>
      <c r="I24" s="311" t="s">
        <v>145</v>
      </c>
      <c r="J24" s="287">
        <v>25659</v>
      </c>
      <c r="K24" s="287">
        <v>19640</v>
      </c>
      <c r="L24" s="256">
        <v>11663</v>
      </c>
      <c r="M24" s="287">
        <v>9546</v>
      </c>
      <c r="N24" s="312">
        <v>9546</v>
      </c>
      <c r="O24" s="217">
        <f t="shared" si="4"/>
        <v>81.8485809825945</v>
      </c>
      <c r="P24" s="218">
        <v>136.138049058756</v>
      </c>
      <c r="R24" s="328"/>
      <c r="S24" s="328"/>
    </row>
    <row r="25" ht="23.25" customHeight="1" spans="1:19">
      <c r="A25" s="286" t="s">
        <v>76</v>
      </c>
      <c r="B25" s="287">
        <v>6142</v>
      </c>
      <c r="C25" s="287">
        <v>6142</v>
      </c>
      <c r="D25" s="287">
        <f t="shared" ref="D25:D30" si="5">C25</f>
        <v>6142</v>
      </c>
      <c r="E25" s="287">
        <v>3900</v>
      </c>
      <c r="F25" s="287">
        <v>3900</v>
      </c>
      <c r="G25" s="217">
        <f t="shared" si="2"/>
        <v>63.497232171931</v>
      </c>
      <c r="H25" s="218">
        <v>56.8430257979886</v>
      </c>
      <c r="I25" s="311" t="s">
        <v>146</v>
      </c>
      <c r="J25" s="287">
        <v>36078</v>
      </c>
      <c r="K25" s="287">
        <v>36032</v>
      </c>
      <c r="L25" s="256">
        <v>26983</v>
      </c>
      <c r="M25" s="287">
        <v>23789</v>
      </c>
      <c r="N25" s="312">
        <v>23789</v>
      </c>
      <c r="O25" s="217">
        <f t="shared" si="4"/>
        <v>88.1629173924323</v>
      </c>
      <c r="P25" s="218">
        <v>67.455906538876</v>
      </c>
      <c r="R25" s="328"/>
      <c r="S25" s="328"/>
    </row>
    <row r="26" ht="23.25" customHeight="1" spans="1:19">
      <c r="A26" s="286" t="s">
        <v>77</v>
      </c>
      <c r="B26" s="287">
        <v>8165</v>
      </c>
      <c r="C26" s="287">
        <v>8165</v>
      </c>
      <c r="D26" s="287">
        <f t="shared" si="5"/>
        <v>8165</v>
      </c>
      <c r="E26" s="287">
        <v>6341</v>
      </c>
      <c r="F26" s="287">
        <v>6341</v>
      </c>
      <c r="G26" s="217">
        <f t="shared" si="2"/>
        <v>77.6607470912431</v>
      </c>
      <c r="H26" s="218">
        <v>68.9388997608176</v>
      </c>
      <c r="I26" s="311" t="s">
        <v>147</v>
      </c>
      <c r="J26" s="287">
        <v>1127</v>
      </c>
      <c r="K26" s="287">
        <v>1127</v>
      </c>
      <c r="L26" s="256">
        <v>1216</v>
      </c>
      <c r="M26" s="287">
        <v>1216</v>
      </c>
      <c r="N26" s="312">
        <v>1216</v>
      </c>
      <c r="O26" s="217">
        <f t="shared" si="4"/>
        <v>100</v>
      </c>
      <c r="P26" s="218">
        <v>73.6969696969697</v>
      </c>
      <c r="R26" s="328"/>
      <c r="S26" s="328"/>
    </row>
    <row r="27" ht="23.25" customHeight="1" spans="1:19">
      <c r="A27" s="290" t="s">
        <v>78</v>
      </c>
      <c r="B27" s="287">
        <v>52154</v>
      </c>
      <c r="C27" s="287">
        <v>66154</v>
      </c>
      <c r="D27" s="287">
        <f t="shared" si="5"/>
        <v>66154</v>
      </c>
      <c r="E27" s="287">
        <v>76919</v>
      </c>
      <c r="F27" s="287">
        <v>76919</v>
      </c>
      <c r="G27" s="217">
        <f t="shared" si="2"/>
        <v>116.272636575264</v>
      </c>
      <c r="H27" s="218">
        <v>128.549702520222</v>
      </c>
      <c r="I27" s="311" t="s">
        <v>148</v>
      </c>
      <c r="J27" s="287">
        <v>7028</v>
      </c>
      <c r="K27" s="287">
        <v>9008</v>
      </c>
      <c r="L27" s="256">
        <v>11517</v>
      </c>
      <c r="M27" s="287">
        <v>9393</v>
      </c>
      <c r="N27" s="312">
        <v>9393</v>
      </c>
      <c r="O27" s="217">
        <f t="shared" si="4"/>
        <v>81.5576973170096</v>
      </c>
      <c r="P27" s="218">
        <v>104.216132253412</v>
      </c>
      <c r="R27" s="328"/>
      <c r="S27" s="328"/>
    </row>
    <row r="28" ht="23.25" customHeight="1" spans="1:19">
      <c r="A28" s="291" t="s">
        <v>79</v>
      </c>
      <c r="B28" s="287">
        <v>1298</v>
      </c>
      <c r="C28" s="287">
        <v>1298</v>
      </c>
      <c r="D28" s="287">
        <f t="shared" si="5"/>
        <v>1298</v>
      </c>
      <c r="E28" s="287">
        <v>4</v>
      </c>
      <c r="F28" s="287">
        <v>4</v>
      </c>
      <c r="G28" s="217">
        <f t="shared" si="2"/>
        <v>0.308166409861325</v>
      </c>
      <c r="H28" s="218">
        <v>0.311769290724864</v>
      </c>
      <c r="I28" s="311" t="s">
        <v>149</v>
      </c>
      <c r="J28" s="287">
        <v>15000</v>
      </c>
      <c r="K28" s="287">
        <v>16000</v>
      </c>
      <c r="L28" s="256"/>
      <c r="M28" s="287"/>
      <c r="N28" s="312"/>
      <c r="O28" s="217"/>
      <c r="P28" s="218"/>
      <c r="R28" s="328"/>
      <c r="S28" s="328"/>
    </row>
    <row r="29" ht="23.25" customHeight="1" spans="1:19">
      <c r="A29" s="291" t="s">
        <v>80</v>
      </c>
      <c r="B29" s="287">
        <v>2995</v>
      </c>
      <c r="C29" s="287">
        <v>2995</v>
      </c>
      <c r="D29" s="287">
        <f t="shared" si="5"/>
        <v>2995</v>
      </c>
      <c r="E29" s="287"/>
      <c r="F29" s="287"/>
      <c r="G29" s="217"/>
      <c r="H29" s="218"/>
      <c r="I29" s="311" t="s">
        <v>150</v>
      </c>
      <c r="J29" s="287">
        <v>83</v>
      </c>
      <c r="K29" s="287">
        <v>83</v>
      </c>
      <c r="L29" s="256"/>
      <c r="M29" s="121"/>
      <c r="N29" s="314"/>
      <c r="O29" s="217"/>
      <c r="P29" s="218"/>
      <c r="R29" s="328"/>
      <c r="S29" s="328"/>
    </row>
    <row r="30" ht="23.25" customHeight="1" spans="1:19">
      <c r="A30" s="291" t="s">
        <v>81</v>
      </c>
      <c r="B30" s="287">
        <v>7344</v>
      </c>
      <c r="C30" s="287">
        <v>7344</v>
      </c>
      <c r="D30" s="287">
        <f t="shared" si="5"/>
        <v>7344</v>
      </c>
      <c r="E30" s="287">
        <v>4182</v>
      </c>
      <c r="F30" s="287">
        <v>4182</v>
      </c>
      <c r="G30" s="217">
        <f t="shared" si="2"/>
        <v>56.9444444444444</v>
      </c>
      <c r="H30" s="218">
        <v>52.4191526698421</v>
      </c>
      <c r="I30" s="311" t="s">
        <v>151</v>
      </c>
      <c r="J30" s="287">
        <v>29607</v>
      </c>
      <c r="K30" s="287">
        <v>29607</v>
      </c>
      <c r="L30" s="256">
        <v>25889</v>
      </c>
      <c r="M30" s="287">
        <v>25889</v>
      </c>
      <c r="N30" s="315">
        <v>25889</v>
      </c>
      <c r="O30" s="217">
        <f t="shared" si="4"/>
        <v>100</v>
      </c>
      <c r="P30" s="218">
        <v>98.4484922234475</v>
      </c>
      <c r="R30" s="328"/>
      <c r="S30" s="328"/>
    </row>
    <row r="31" ht="23.25" customHeight="1" spans="1:19">
      <c r="A31" s="292"/>
      <c r="B31" s="287"/>
      <c r="C31" s="287"/>
      <c r="D31" s="287"/>
      <c r="E31" s="287"/>
      <c r="F31" s="287"/>
      <c r="G31" s="287"/>
      <c r="H31" s="283"/>
      <c r="I31" s="311" t="s">
        <v>152</v>
      </c>
      <c r="J31" s="287"/>
      <c r="K31" s="287">
        <v>8</v>
      </c>
      <c r="L31" s="256">
        <v>8</v>
      </c>
      <c r="M31" s="287">
        <v>8</v>
      </c>
      <c r="N31" s="312">
        <v>8</v>
      </c>
      <c r="O31" s="217">
        <f t="shared" si="4"/>
        <v>100</v>
      </c>
      <c r="P31" s="218">
        <v>80</v>
      </c>
      <c r="R31" s="328"/>
      <c r="S31" s="328"/>
    </row>
    <row r="32" ht="23.25" customHeight="1" spans="1:19">
      <c r="A32" s="293" t="s">
        <v>153</v>
      </c>
      <c r="B32" s="282">
        <v>919196</v>
      </c>
      <c r="C32" s="282">
        <f>SUM(C33:C38,C41)</f>
        <v>895111</v>
      </c>
      <c r="D32" s="282">
        <f>SUM(D33:D38,D41)</f>
        <v>995952</v>
      </c>
      <c r="E32" s="294">
        <f>SUM(E33:E38,E41)</f>
        <v>995952</v>
      </c>
      <c r="F32" s="294">
        <f>SUM(F33:F38,F41)</f>
        <v>995952</v>
      </c>
      <c r="G32" s="213" t="s">
        <v>125</v>
      </c>
      <c r="H32" s="283" t="s">
        <v>125</v>
      </c>
      <c r="I32" s="316" t="s">
        <v>154</v>
      </c>
      <c r="J32" s="282">
        <v>250697</v>
      </c>
      <c r="K32" s="282">
        <v>250697</v>
      </c>
      <c r="L32" s="282">
        <v>324255</v>
      </c>
      <c r="M32" s="282">
        <v>425796</v>
      </c>
      <c r="N32" s="282">
        <v>425796</v>
      </c>
      <c r="O32" s="213" t="s">
        <v>125</v>
      </c>
      <c r="P32" s="283" t="s">
        <v>125</v>
      </c>
      <c r="R32" s="328"/>
      <c r="S32" s="328"/>
    </row>
    <row r="33" ht="23.25" customHeight="1" spans="1:19">
      <c r="A33" s="295" t="s">
        <v>155</v>
      </c>
      <c r="B33" s="287">
        <v>375462</v>
      </c>
      <c r="C33" s="287">
        <v>414908</v>
      </c>
      <c r="D33" s="287">
        <v>614569</v>
      </c>
      <c r="E33" s="287">
        <v>614569</v>
      </c>
      <c r="F33" s="287">
        <v>614569</v>
      </c>
      <c r="G33" s="213" t="s">
        <v>125</v>
      </c>
      <c r="H33" s="283" t="s">
        <v>125</v>
      </c>
      <c r="I33" s="317" t="s">
        <v>156</v>
      </c>
      <c r="J33" s="287">
        <v>62510</v>
      </c>
      <c r="K33" s="287">
        <v>62510</v>
      </c>
      <c r="L33" s="256">
        <v>61418</v>
      </c>
      <c r="M33" s="256">
        <v>61418</v>
      </c>
      <c r="N33" s="256">
        <v>61418</v>
      </c>
      <c r="O33" s="213" t="s">
        <v>125</v>
      </c>
      <c r="P33" s="283" t="s">
        <v>125</v>
      </c>
      <c r="R33" s="328"/>
      <c r="S33" s="328"/>
    </row>
    <row r="34" s="278" customFormat="1" ht="27" customHeight="1" spans="1:19">
      <c r="A34" s="296" t="s">
        <v>157</v>
      </c>
      <c r="B34" s="297">
        <v>125931</v>
      </c>
      <c r="C34" s="297">
        <v>38319</v>
      </c>
      <c r="D34" s="297">
        <v>36346</v>
      </c>
      <c r="E34" s="297">
        <v>36346</v>
      </c>
      <c r="F34" s="297">
        <v>36346</v>
      </c>
      <c r="G34" s="298" t="s">
        <v>125</v>
      </c>
      <c r="H34" s="299" t="s">
        <v>125</v>
      </c>
      <c r="I34" s="318" t="s">
        <v>158</v>
      </c>
      <c r="J34" s="287">
        <v>61287</v>
      </c>
      <c r="K34" s="287">
        <v>61287</v>
      </c>
      <c r="L34" s="287">
        <v>64603</v>
      </c>
      <c r="M34" s="287">
        <v>79843</v>
      </c>
      <c r="N34" s="287">
        <v>79843</v>
      </c>
      <c r="O34" s="298" t="s">
        <v>125</v>
      </c>
      <c r="P34" s="299" t="s">
        <v>125</v>
      </c>
      <c r="R34" s="329"/>
      <c r="S34" s="329"/>
    </row>
    <row r="35" s="278" customFormat="1" ht="27" customHeight="1" spans="1:19">
      <c r="A35" s="296" t="s">
        <v>159</v>
      </c>
      <c r="B35" s="297">
        <v>55000</v>
      </c>
      <c r="C35" s="297">
        <v>55000</v>
      </c>
      <c r="D35" s="297">
        <v>55000</v>
      </c>
      <c r="E35" s="300">
        <v>55000</v>
      </c>
      <c r="F35" s="300">
        <v>55000</v>
      </c>
      <c r="G35" s="298" t="s">
        <v>125</v>
      </c>
      <c r="H35" s="299" t="s">
        <v>125</v>
      </c>
      <c r="I35" s="318" t="s">
        <v>160</v>
      </c>
      <c r="J35" s="287">
        <v>126900</v>
      </c>
      <c r="K35" s="287">
        <v>126900</v>
      </c>
      <c r="L35" s="287">
        <v>128234</v>
      </c>
      <c r="M35" s="287">
        <v>128234</v>
      </c>
      <c r="N35" s="319">
        <v>128234</v>
      </c>
      <c r="O35" s="298" t="s">
        <v>125</v>
      </c>
      <c r="P35" s="299" t="s">
        <v>125</v>
      </c>
      <c r="R35" s="329"/>
      <c r="S35" s="329"/>
    </row>
    <row r="36" s="278" customFormat="1" ht="27" customHeight="1" spans="1:19">
      <c r="A36" s="296" t="s">
        <v>161</v>
      </c>
      <c r="B36" s="297"/>
      <c r="C36" s="297"/>
      <c r="D36" s="297">
        <v>1000</v>
      </c>
      <c r="E36" s="297">
        <v>1000</v>
      </c>
      <c r="F36" s="297">
        <v>1000</v>
      </c>
      <c r="G36" s="298" t="s">
        <v>125</v>
      </c>
      <c r="H36" s="299" t="s">
        <v>125</v>
      </c>
      <c r="I36" s="320" t="s">
        <v>162</v>
      </c>
      <c r="J36" s="287"/>
      <c r="K36" s="287"/>
      <c r="L36" s="287"/>
      <c r="M36" s="287"/>
      <c r="N36" s="319"/>
      <c r="O36" s="298" t="s">
        <v>125</v>
      </c>
      <c r="P36" s="299" t="s">
        <v>125</v>
      </c>
      <c r="R36" s="329"/>
      <c r="S36" s="329"/>
    </row>
    <row r="37" s="278" customFormat="1" ht="27" customHeight="1" spans="1:19">
      <c r="A37" s="301" t="s">
        <v>163</v>
      </c>
      <c r="B37" s="300">
        <v>142320</v>
      </c>
      <c r="C37" s="300">
        <v>142320</v>
      </c>
      <c r="D37" s="300">
        <v>44473</v>
      </c>
      <c r="E37" s="300">
        <v>44473</v>
      </c>
      <c r="F37" s="300">
        <v>44473</v>
      </c>
      <c r="G37" s="298" t="s">
        <v>125</v>
      </c>
      <c r="H37" s="299" t="s">
        <v>125</v>
      </c>
      <c r="I37" s="320" t="s">
        <v>164</v>
      </c>
      <c r="J37" s="287">
        <v>126900</v>
      </c>
      <c r="K37" s="287">
        <v>126900</v>
      </c>
      <c r="L37" s="287">
        <v>126900</v>
      </c>
      <c r="M37" s="287">
        <v>126900</v>
      </c>
      <c r="N37" s="319">
        <v>126900</v>
      </c>
      <c r="O37" s="298" t="s">
        <v>125</v>
      </c>
      <c r="P37" s="299" t="s">
        <v>125</v>
      </c>
      <c r="R37" s="329"/>
      <c r="S37" s="329"/>
    </row>
    <row r="38" s="278" customFormat="1" ht="27" customHeight="1" spans="1:19">
      <c r="A38" s="296" t="s">
        <v>165</v>
      </c>
      <c r="B38" s="297">
        <v>126900</v>
      </c>
      <c r="C38" s="297">
        <v>150900</v>
      </c>
      <c r="D38" s="297">
        <v>150900</v>
      </c>
      <c r="E38" s="300">
        <v>150900</v>
      </c>
      <c r="F38" s="300">
        <v>150900</v>
      </c>
      <c r="G38" s="298" t="s">
        <v>125</v>
      </c>
      <c r="H38" s="299" t="s">
        <v>125</v>
      </c>
      <c r="I38" s="320" t="s">
        <v>166</v>
      </c>
      <c r="J38" s="321"/>
      <c r="K38" s="287"/>
      <c r="L38" s="287">
        <v>1334</v>
      </c>
      <c r="M38" s="287">
        <v>1334</v>
      </c>
      <c r="N38" s="287">
        <v>1334</v>
      </c>
      <c r="O38" s="298" t="s">
        <v>125</v>
      </c>
      <c r="P38" s="299" t="s">
        <v>125</v>
      </c>
      <c r="R38" s="329"/>
      <c r="S38" s="329"/>
    </row>
    <row r="39" ht="23.25" customHeight="1" spans="1:19">
      <c r="A39" s="296" t="s">
        <v>167</v>
      </c>
      <c r="B39" s="287"/>
      <c r="C39" s="287">
        <v>24000</v>
      </c>
      <c r="D39" s="287">
        <v>24000</v>
      </c>
      <c r="E39" s="302">
        <v>24000</v>
      </c>
      <c r="F39" s="302">
        <v>24000</v>
      </c>
      <c r="G39" s="213" t="s">
        <v>125</v>
      </c>
      <c r="H39" s="283" t="s">
        <v>125</v>
      </c>
      <c r="I39" s="320" t="s">
        <v>168</v>
      </c>
      <c r="J39" s="322"/>
      <c r="K39" s="287"/>
      <c r="L39" s="287"/>
      <c r="M39" s="287"/>
      <c r="N39" s="287"/>
      <c r="O39" s="213" t="s">
        <v>125</v>
      </c>
      <c r="P39" s="283" t="s">
        <v>125</v>
      </c>
      <c r="R39" s="328"/>
      <c r="S39" s="328"/>
    </row>
    <row r="40" ht="23.25" customHeight="1" spans="1:19">
      <c r="A40" s="296" t="s">
        <v>169</v>
      </c>
      <c r="B40" s="287">
        <v>126900</v>
      </c>
      <c r="C40" s="287">
        <v>126900</v>
      </c>
      <c r="D40" s="287">
        <v>126900</v>
      </c>
      <c r="E40" s="302">
        <v>126900</v>
      </c>
      <c r="F40" s="302">
        <v>126900</v>
      </c>
      <c r="G40" s="213" t="s">
        <v>125</v>
      </c>
      <c r="H40" s="283" t="s">
        <v>125</v>
      </c>
      <c r="I40" s="317" t="s">
        <v>170</v>
      </c>
      <c r="J40" s="323"/>
      <c r="K40" s="287"/>
      <c r="L40" s="256">
        <v>70000</v>
      </c>
      <c r="M40" s="256">
        <v>70000</v>
      </c>
      <c r="N40" s="256">
        <v>70000</v>
      </c>
      <c r="O40" s="213" t="s">
        <v>125</v>
      </c>
      <c r="P40" s="283" t="s">
        <v>125</v>
      </c>
      <c r="R40" s="328"/>
      <c r="S40" s="328"/>
    </row>
    <row r="41" ht="23.25" customHeight="1" spans="1:19">
      <c r="A41" s="303" t="s">
        <v>171</v>
      </c>
      <c r="B41" s="304">
        <v>93583</v>
      </c>
      <c r="C41" s="304">
        <v>93664</v>
      </c>
      <c r="D41" s="304">
        <v>93664</v>
      </c>
      <c r="E41" s="305">
        <v>93664</v>
      </c>
      <c r="F41" s="305">
        <v>93664</v>
      </c>
      <c r="G41" s="306" t="s">
        <v>125</v>
      </c>
      <c r="H41" s="307" t="s">
        <v>125</v>
      </c>
      <c r="I41" s="324" t="s">
        <v>172</v>
      </c>
      <c r="J41" s="325"/>
      <c r="K41" s="325"/>
      <c r="L41" s="326"/>
      <c r="M41" s="327">
        <v>86301</v>
      </c>
      <c r="N41" s="327">
        <v>86301</v>
      </c>
      <c r="O41" s="306" t="s">
        <v>125</v>
      </c>
      <c r="P41" s="307" t="s">
        <v>125</v>
      </c>
      <c r="R41" s="328"/>
      <c r="S41" s="328"/>
    </row>
    <row r="42" ht="23.25" customHeight="1" spans="18:19">
      <c r="R42" s="328"/>
      <c r="S42" s="328"/>
    </row>
    <row r="43" spans="18:19">
      <c r="R43" s="328"/>
      <c r="S43" s="328"/>
    </row>
    <row r="44" spans="2:9">
      <c r="B44" t="s">
        <v>173</v>
      </c>
      <c r="I44" s="156"/>
    </row>
  </sheetData>
  <mergeCells count="2">
    <mergeCell ref="A2:P2"/>
    <mergeCell ref="O3:P3"/>
  </mergeCells>
  <printOptions horizontalCentered="1"/>
  <pageMargins left="0.196527777777778" right="0.196527777777778" top="0.751388888888889" bottom="0.590277777777778" header="0.298611111111111" footer="0.298611111111111"/>
  <pageSetup paperSize="9" scale="50" orientation="landscape" horizontalDpi="600" verticalDpi="300"/>
  <headerFooter>
    <oddFooter>&amp;C第 3 页，共 37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
  <dimension ref="A1:D3"/>
  <sheetViews>
    <sheetView zoomScale="90" zoomScaleNormal="90" workbookViewId="0">
      <selection activeCell="E2" sqref="E2"/>
    </sheetView>
  </sheetViews>
  <sheetFormatPr defaultColWidth="9" defaultRowHeight="13.5" outlineLevelRow="2" outlineLevelCol="3"/>
  <cols>
    <col min="1" max="1" width="104" customWidth="1"/>
  </cols>
  <sheetData>
    <row r="1" ht="31.5" customHeight="1" spans="1:4">
      <c r="A1" s="24" t="s">
        <v>174</v>
      </c>
      <c r="B1" s="276"/>
      <c r="C1" s="276"/>
      <c r="D1" s="276"/>
    </row>
    <row r="2" ht="351.75" customHeight="1" spans="1:1">
      <c r="A2" s="277" t="s">
        <v>175</v>
      </c>
    </row>
    <row r="3" ht="120" customHeight="1" spans="1:1">
      <c r="A3" s="277"/>
    </row>
  </sheetData>
  <mergeCells count="1">
    <mergeCell ref="A2:A3"/>
  </mergeCells>
  <printOptions horizontalCentered="1"/>
  <pageMargins left="0.590277777777778" right="0.590277777777778" top="0.751388888888889" bottom="0.590277777777778" header="0.298611111111111" footer="0.298611111111111"/>
  <pageSetup paperSize="9" scale="92" orientation="portrait" horizontalDpi="600" verticalDpi="300"/>
  <headerFooter>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dimension ref="A1:B539"/>
  <sheetViews>
    <sheetView workbookViewId="0">
      <selection activeCell="H8" sqref="H8"/>
    </sheetView>
  </sheetViews>
  <sheetFormatPr defaultColWidth="9" defaultRowHeight="13.5" outlineLevelCol="1"/>
  <cols>
    <col min="1" max="1" width="58.5" customWidth="1"/>
    <col min="2" max="2" width="29.25" style="1" customWidth="1"/>
  </cols>
  <sheetData>
    <row r="1" spans="1:1">
      <c r="A1" t="s">
        <v>176</v>
      </c>
    </row>
    <row r="2" ht="37.5" customHeight="1" spans="1:2">
      <c r="A2" s="24" t="s">
        <v>177</v>
      </c>
      <c r="B2" s="2"/>
    </row>
    <row r="3" ht="21.75" customHeight="1" spans="1:2">
      <c r="A3" s="138" t="s">
        <v>178</v>
      </c>
      <c r="B3" s="264"/>
    </row>
    <row r="4" ht="14.25" spans="2:2">
      <c r="B4" s="265" t="s">
        <v>52</v>
      </c>
    </row>
    <row r="5" ht="27" customHeight="1" spans="1:2">
      <c r="A5" s="25" t="s">
        <v>179</v>
      </c>
      <c r="B5" s="266" t="s">
        <v>120</v>
      </c>
    </row>
    <row r="6" ht="21" customHeight="1" spans="1:2">
      <c r="A6" s="271" t="s">
        <v>127</v>
      </c>
      <c r="B6" s="254">
        <f>B7+B109+B113+B135+B161+B183+B208+B285+B335+B365+B382+B436+B453+B470+B478+B482+B494+B504+B510+B531+B535</f>
        <v>1041683</v>
      </c>
    </row>
    <row r="7" spans="1:2">
      <c r="A7" s="272" t="s">
        <v>180</v>
      </c>
      <c r="B7" s="258">
        <v>61491</v>
      </c>
    </row>
    <row r="8" spans="1:2">
      <c r="A8" s="272" t="s">
        <v>181</v>
      </c>
      <c r="B8" s="258">
        <v>2593</v>
      </c>
    </row>
    <row r="9" spans="1:2">
      <c r="A9" s="273" t="s">
        <v>182</v>
      </c>
      <c r="B9" s="258">
        <v>1607</v>
      </c>
    </row>
    <row r="10" spans="1:2">
      <c r="A10" s="273" t="s">
        <v>183</v>
      </c>
      <c r="B10" s="258">
        <v>296</v>
      </c>
    </row>
    <row r="11" spans="1:2">
      <c r="A11" s="273" t="s">
        <v>184</v>
      </c>
      <c r="B11" s="258">
        <v>316</v>
      </c>
    </row>
    <row r="12" spans="1:2">
      <c r="A12" s="273" t="s">
        <v>185</v>
      </c>
      <c r="B12" s="258">
        <v>170</v>
      </c>
    </row>
    <row r="13" spans="1:2">
      <c r="A13" s="273" t="s">
        <v>186</v>
      </c>
      <c r="B13" s="258">
        <v>30</v>
      </c>
    </row>
    <row r="14" spans="1:2">
      <c r="A14" s="273" t="s">
        <v>187</v>
      </c>
      <c r="B14" s="258">
        <v>145</v>
      </c>
    </row>
    <row r="15" spans="1:2">
      <c r="A15" s="273" t="s">
        <v>188</v>
      </c>
      <c r="B15" s="258">
        <v>29</v>
      </c>
    </row>
    <row r="16" spans="1:2">
      <c r="A16" s="272" t="s">
        <v>189</v>
      </c>
      <c r="B16" s="258">
        <v>2354</v>
      </c>
    </row>
    <row r="17" spans="1:2">
      <c r="A17" s="273" t="s">
        <v>182</v>
      </c>
      <c r="B17" s="258">
        <v>1560</v>
      </c>
    </row>
    <row r="18" spans="1:2">
      <c r="A18" s="273" t="s">
        <v>183</v>
      </c>
      <c r="B18" s="258">
        <v>440</v>
      </c>
    </row>
    <row r="19" spans="1:2">
      <c r="A19" s="273" t="s">
        <v>190</v>
      </c>
      <c r="B19" s="258">
        <v>150</v>
      </c>
    </row>
    <row r="20" spans="1:2">
      <c r="A20" s="273" t="s">
        <v>191</v>
      </c>
      <c r="B20" s="258">
        <v>87</v>
      </c>
    </row>
    <row r="21" spans="1:2">
      <c r="A21" s="273" t="s">
        <v>192</v>
      </c>
      <c r="B21" s="258">
        <v>27</v>
      </c>
    </row>
    <row r="22" spans="1:2">
      <c r="A22" s="273" t="s">
        <v>188</v>
      </c>
      <c r="B22" s="258">
        <v>40</v>
      </c>
    </row>
    <row r="23" spans="1:2">
      <c r="A23" s="273" t="s">
        <v>193</v>
      </c>
      <c r="B23" s="258">
        <v>50</v>
      </c>
    </row>
    <row r="24" spans="1:2">
      <c r="A24" s="272" t="s">
        <v>194</v>
      </c>
      <c r="B24" s="258">
        <v>7071</v>
      </c>
    </row>
    <row r="25" spans="1:2">
      <c r="A25" s="273" t="s">
        <v>182</v>
      </c>
      <c r="B25" s="258">
        <v>2175</v>
      </c>
    </row>
    <row r="26" spans="1:2">
      <c r="A26" s="273" t="s">
        <v>183</v>
      </c>
      <c r="B26" s="258">
        <v>1883</v>
      </c>
    </row>
    <row r="27" spans="1:2">
      <c r="A27" s="273" t="s">
        <v>195</v>
      </c>
      <c r="B27" s="258">
        <v>1662</v>
      </c>
    </row>
    <row r="28" spans="1:2">
      <c r="A28" s="273" t="s">
        <v>196</v>
      </c>
      <c r="B28" s="258">
        <v>412</v>
      </c>
    </row>
    <row r="29" spans="1:2">
      <c r="A29" s="273" t="s">
        <v>188</v>
      </c>
      <c r="B29" s="258">
        <v>879</v>
      </c>
    </row>
    <row r="30" spans="1:2">
      <c r="A30" s="273" t="s">
        <v>197</v>
      </c>
      <c r="B30" s="258">
        <v>60</v>
      </c>
    </row>
    <row r="31" spans="1:2">
      <c r="A31" s="272" t="s">
        <v>198</v>
      </c>
      <c r="B31" s="258">
        <v>9926</v>
      </c>
    </row>
    <row r="32" spans="1:2">
      <c r="A32" s="273" t="s">
        <v>182</v>
      </c>
      <c r="B32" s="258">
        <v>3206</v>
      </c>
    </row>
    <row r="33" spans="1:2">
      <c r="A33" s="273" t="s">
        <v>183</v>
      </c>
      <c r="B33" s="258">
        <v>3389</v>
      </c>
    </row>
    <row r="34" spans="1:2">
      <c r="A34" s="273" t="s">
        <v>199</v>
      </c>
      <c r="B34" s="258">
        <v>15</v>
      </c>
    </row>
    <row r="35" spans="1:2">
      <c r="A35" s="273" t="s">
        <v>188</v>
      </c>
      <c r="B35" s="258">
        <v>1012</v>
      </c>
    </row>
    <row r="36" spans="1:2">
      <c r="A36" s="273" t="s">
        <v>200</v>
      </c>
      <c r="B36" s="258">
        <v>2304</v>
      </c>
    </row>
    <row r="37" spans="1:2">
      <c r="A37" s="272" t="s">
        <v>201</v>
      </c>
      <c r="B37" s="258">
        <v>972</v>
      </c>
    </row>
    <row r="38" spans="1:2">
      <c r="A38" s="273" t="s">
        <v>182</v>
      </c>
      <c r="B38" s="258">
        <v>560</v>
      </c>
    </row>
    <row r="39" spans="1:2">
      <c r="A39" s="273" t="s">
        <v>183</v>
      </c>
      <c r="B39" s="258">
        <v>82</v>
      </c>
    </row>
    <row r="40" spans="1:2">
      <c r="A40" s="273" t="s">
        <v>202</v>
      </c>
      <c r="B40" s="258">
        <v>29</v>
      </c>
    </row>
    <row r="41" spans="1:2">
      <c r="A41" s="273" t="s">
        <v>203</v>
      </c>
      <c r="B41" s="258">
        <v>301</v>
      </c>
    </row>
    <row r="42" spans="1:2">
      <c r="A42" s="272" t="s">
        <v>204</v>
      </c>
      <c r="B42" s="258">
        <v>4655</v>
      </c>
    </row>
    <row r="43" spans="1:2">
      <c r="A43" s="273" t="s">
        <v>182</v>
      </c>
      <c r="B43" s="258">
        <v>1496</v>
      </c>
    </row>
    <row r="44" spans="1:2">
      <c r="A44" s="273" t="s">
        <v>183</v>
      </c>
      <c r="B44" s="258">
        <v>1263</v>
      </c>
    </row>
    <row r="45" spans="1:2">
      <c r="A45" s="273" t="s">
        <v>205</v>
      </c>
      <c r="B45" s="258">
        <v>118</v>
      </c>
    </row>
    <row r="46" spans="1:2">
      <c r="A46" s="273" t="s">
        <v>206</v>
      </c>
      <c r="B46" s="258">
        <v>483</v>
      </c>
    </row>
    <row r="47" spans="1:2">
      <c r="A47" s="273" t="s">
        <v>188</v>
      </c>
      <c r="B47" s="258">
        <v>901</v>
      </c>
    </row>
    <row r="48" spans="1:2">
      <c r="A48" s="273" t="s">
        <v>207</v>
      </c>
      <c r="B48" s="258">
        <v>394</v>
      </c>
    </row>
    <row r="49" spans="1:2">
      <c r="A49" s="272" t="s">
        <v>208</v>
      </c>
      <c r="B49" s="258">
        <v>6244</v>
      </c>
    </row>
    <row r="50" spans="1:2">
      <c r="A50" s="273" t="s">
        <v>182</v>
      </c>
      <c r="B50" s="258">
        <v>1269</v>
      </c>
    </row>
    <row r="51" spans="1:2">
      <c r="A51" s="273" t="s">
        <v>183</v>
      </c>
      <c r="B51" s="258">
        <v>4975</v>
      </c>
    </row>
    <row r="52" spans="1:2">
      <c r="A52" s="272" t="s">
        <v>209</v>
      </c>
      <c r="B52" s="258">
        <v>481</v>
      </c>
    </row>
    <row r="53" spans="1:2">
      <c r="A53" s="273" t="s">
        <v>210</v>
      </c>
      <c r="B53" s="258">
        <v>481</v>
      </c>
    </row>
    <row r="54" spans="1:2">
      <c r="A54" s="272" t="s">
        <v>211</v>
      </c>
      <c r="B54" s="258">
        <v>4583</v>
      </c>
    </row>
    <row r="55" spans="1:2">
      <c r="A55" s="273" t="s">
        <v>182</v>
      </c>
      <c r="B55" s="258">
        <v>3572</v>
      </c>
    </row>
    <row r="56" spans="1:2">
      <c r="A56" s="273" t="s">
        <v>183</v>
      </c>
      <c r="B56" s="258">
        <v>211</v>
      </c>
    </row>
    <row r="57" spans="1:2">
      <c r="A57" s="273" t="s">
        <v>212</v>
      </c>
      <c r="B57" s="258">
        <v>335</v>
      </c>
    </row>
    <row r="58" spans="1:2">
      <c r="A58" s="273" t="s">
        <v>188</v>
      </c>
      <c r="B58" s="258">
        <v>49</v>
      </c>
    </row>
    <row r="59" spans="1:2">
      <c r="A59" s="273" t="s">
        <v>213</v>
      </c>
      <c r="B59" s="258">
        <v>416</v>
      </c>
    </row>
    <row r="60" spans="1:2">
      <c r="A60" s="272" t="s">
        <v>214</v>
      </c>
      <c r="B60" s="258">
        <v>1505</v>
      </c>
    </row>
    <row r="61" spans="1:2">
      <c r="A61" s="273" t="s">
        <v>182</v>
      </c>
      <c r="B61" s="258">
        <v>1240</v>
      </c>
    </row>
    <row r="62" spans="1:2">
      <c r="A62" s="273" t="s">
        <v>183</v>
      </c>
      <c r="B62" s="258">
        <v>265</v>
      </c>
    </row>
    <row r="63" spans="1:2">
      <c r="A63" s="272" t="s">
        <v>215</v>
      </c>
      <c r="B63" s="258">
        <v>122</v>
      </c>
    </row>
    <row r="64" spans="1:2">
      <c r="A64" s="273" t="s">
        <v>182</v>
      </c>
      <c r="B64" s="258">
        <v>76</v>
      </c>
    </row>
    <row r="65" spans="1:2">
      <c r="A65" s="273" t="s">
        <v>183</v>
      </c>
      <c r="B65" s="258">
        <v>46</v>
      </c>
    </row>
    <row r="66" spans="1:2">
      <c r="A66" s="272" t="s">
        <v>216</v>
      </c>
      <c r="B66" s="258">
        <v>646</v>
      </c>
    </row>
    <row r="67" spans="1:2">
      <c r="A67" s="273" t="s">
        <v>182</v>
      </c>
      <c r="B67" s="258">
        <v>468</v>
      </c>
    </row>
    <row r="68" spans="1:2">
      <c r="A68" s="273" t="s">
        <v>217</v>
      </c>
      <c r="B68" s="258">
        <v>178</v>
      </c>
    </row>
    <row r="69" spans="1:2">
      <c r="A69" s="272" t="s">
        <v>218</v>
      </c>
      <c r="B69" s="258">
        <v>826</v>
      </c>
    </row>
    <row r="70" spans="1:2">
      <c r="A70" s="273" t="s">
        <v>182</v>
      </c>
      <c r="B70" s="258">
        <v>596</v>
      </c>
    </row>
    <row r="71" spans="1:2">
      <c r="A71" s="273" t="s">
        <v>183</v>
      </c>
      <c r="B71" s="258">
        <v>216</v>
      </c>
    </row>
    <row r="72" spans="1:2">
      <c r="A72" s="273" t="s">
        <v>188</v>
      </c>
      <c r="B72" s="258">
        <v>14</v>
      </c>
    </row>
    <row r="73" spans="1:2">
      <c r="A73" s="272" t="s">
        <v>219</v>
      </c>
      <c r="B73" s="258">
        <v>1920</v>
      </c>
    </row>
    <row r="74" spans="1:2">
      <c r="A74" s="273" t="s">
        <v>182</v>
      </c>
      <c r="B74" s="258">
        <v>652</v>
      </c>
    </row>
    <row r="75" spans="1:2">
      <c r="A75" s="273" t="s">
        <v>183</v>
      </c>
      <c r="B75" s="258">
        <v>821</v>
      </c>
    </row>
    <row r="76" spans="1:2">
      <c r="A76" s="273" t="s">
        <v>188</v>
      </c>
      <c r="B76" s="258">
        <v>359</v>
      </c>
    </row>
    <row r="77" spans="1:2">
      <c r="A77" s="273" t="s">
        <v>220</v>
      </c>
      <c r="B77" s="258">
        <v>88</v>
      </c>
    </row>
    <row r="78" spans="1:2">
      <c r="A78" s="272" t="s">
        <v>221</v>
      </c>
      <c r="B78" s="258">
        <v>5274</v>
      </c>
    </row>
    <row r="79" spans="1:2">
      <c r="A79" s="273" t="s">
        <v>182</v>
      </c>
      <c r="B79" s="258">
        <v>1984</v>
      </c>
    </row>
    <row r="80" spans="1:2">
      <c r="A80" s="273" t="s">
        <v>183</v>
      </c>
      <c r="B80" s="258">
        <v>3052</v>
      </c>
    </row>
    <row r="81" spans="1:2">
      <c r="A81" s="273" t="s">
        <v>188</v>
      </c>
      <c r="B81" s="258">
        <v>238</v>
      </c>
    </row>
    <row r="82" spans="1:2">
      <c r="A82" s="272" t="s">
        <v>222</v>
      </c>
      <c r="B82" s="258">
        <v>3214</v>
      </c>
    </row>
    <row r="83" spans="1:2">
      <c r="A83" s="273" t="s">
        <v>182</v>
      </c>
      <c r="B83" s="258">
        <v>1387</v>
      </c>
    </row>
    <row r="84" spans="1:2">
      <c r="A84" s="273" t="s">
        <v>183</v>
      </c>
      <c r="B84" s="258">
        <v>1488</v>
      </c>
    </row>
    <row r="85" spans="1:2">
      <c r="A85" s="273" t="s">
        <v>188</v>
      </c>
      <c r="B85" s="258">
        <v>334</v>
      </c>
    </row>
    <row r="86" spans="1:2">
      <c r="A86" s="273" t="s">
        <v>223</v>
      </c>
      <c r="B86" s="258">
        <v>5</v>
      </c>
    </row>
    <row r="87" spans="1:2">
      <c r="A87" s="272" t="s">
        <v>224</v>
      </c>
      <c r="B87" s="258">
        <v>1933</v>
      </c>
    </row>
    <row r="88" spans="1:2">
      <c r="A88" s="273" t="s">
        <v>182</v>
      </c>
      <c r="B88" s="258">
        <v>485</v>
      </c>
    </row>
    <row r="89" spans="1:2">
      <c r="A89" s="273" t="s">
        <v>183</v>
      </c>
      <c r="B89" s="258">
        <v>1296</v>
      </c>
    </row>
    <row r="90" spans="1:2">
      <c r="A90" s="273" t="s">
        <v>188</v>
      </c>
      <c r="B90" s="258">
        <v>152</v>
      </c>
    </row>
    <row r="91" spans="1:2">
      <c r="A91" s="272" t="s">
        <v>225</v>
      </c>
      <c r="B91" s="258">
        <v>866</v>
      </c>
    </row>
    <row r="92" spans="1:2">
      <c r="A92" s="273" t="s">
        <v>182</v>
      </c>
      <c r="B92" s="258">
        <v>557</v>
      </c>
    </row>
    <row r="93" spans="1:2">
      <c r="A93" s="273" t="s">
        <v>183</v>
      </c>
      <c r="B93" s="258">
        <v>241</v>
      </c>
    </row>
    <row r="94" spans="1:2">
      <c r="A94" s="273" t="s">
        <v>226</v>
      </c>
      <c r="B94" s="258">
        <v>68</v>
      </c>
    </row>
    <row r="95" spans="1:2">
      <c r="A95" s="272" t="s">
        <v>227</v>
      </c>
      <c r="B95" s="258">
        <v>2897</v>
      </c>
    </row>
    <row r="96" spans="1:2">
      <c r="A96" s="273" t="s">
        <v>182</v>
      </c>
      <c r="B96" s="258">
        <v>1288</v>
      </c>
    </row>
    <row r="97" spans="1:2">
      <c r="A97" s="273" t="s">
        <v>183</v>
      </c>
      <c r="B97" s="258">
        <v>75</v>
      </c>
    </row>
    <row r="98" spans="1:2">
      <c r="A98" s="273" t="s">
        <v>188</v>
      </c>
      <c r="B98" s="258">
        <v>101</v>
      </c>
    </row>
    <row r="99" spans="1:2">
      <c r="A99" s="273" t="s">
        <v>228</v>
      </c>
      <c r="B99" s="258">
        <v>1433</v>
      </c>
    </row>
    <row r="100" spans="1:2">
      <c r="A100" s="272" t="s">
        <v>229</v>
      </c>
      <c r="B100" s="258">
        <v>818</v>
      </c>
    </row>
    <row r="101" spans="1:2">
      <c r="A101" s="273" t="s">
        <v>182</v>
      </c>
      <c r="B101" s="258">
        <v>358</v>
      </c>
    </row>
    <row r="102" spans="1:2">
      <c r="A102" s="273" t="s">
        <v>183</v>
      </c>
      <c r="B102" s="258">
        <v>280</v>
      </c>
    </row>
    <row r="103" spans="1:2">
      <c r="A103" s="273" t="s">
        <v>188</v>
      </c>
      <c r="B103" s="258">
        <v>180</v>
      </c>
    </row>
    <row r="104" spans="1:2">
      <c r="A104" s="272" t="s">
        <v>230</v>
      </c>
      <c r="B104" s="258">
        <v>902</v>
      </c>
    </row>
    <row r="105" spans="1:2">
      <c r="A105" s="273" t="s">
        <v>183</v>
      </c>
      <c r="B105" s="258">
        <v>692</v>
      </c>
    </row>
    <row r="106" spans="1:2">
      <c r="A106" s="273" t="s">
        <v>231</v>
      </c>
      <c r="B106" s="258">
        <v>210</v>
      </c>
    </row>
    <row r="107" spans="1:2">
      <c r="A107" s="272" t="s">
        <v>232</v>
      </c>
      <c r="B107" s="258">
        <v>1689</v>
      </c>
    </row>
    <row r="108" spans="1:2">
      <c r="A108" s="273" t="s">
        <v>233</v>
      </c>
      <c r="B108" s="258">
        <v>1689</v>
      </c>
    </row>
    <row r="109" spans="1:2">
      <c r="A109" s="272" t="s">
        <v>234</v>
      </c>
      <c r="B109" s="258">
        <v>1946</v>
      </c>
    </row>
    <row r="110" spans="1:2">
      <c r="A110" s="272" t="s">
        <v>235</v>
      </c>
      <c r="B110" s="258">
        <v>1946</v>
      </c>
    </row>
    <row r="111" spans="1:2">
      <c r="A111" s="273" t="s">
        <v>236</v>
      </c>
      <c r="B111" s="258">
        <v>1852</v>
      </c>
    </row>
    <row r="112" spans="1:2">
      <c r="A112" s="273" t="s">
        <v>237</v>
      </c>
      <c r="B112" s="258">
        <v>94</v>
      </c>
    </row>
    <row r="113" spans="1:2">
      <c r="A113" s="272" t="s">
        <v>238</v>
      </c>
      <c r="B113" s="258">
        <v>49431</v>
      </c>
    </row>
    <row r="114" spans="1:2">
      <c r="A114" s="272" t="s">
        <v>239</v>
      </c>
      <c r="B114" s="258">
        <v>44944</v>
      </c>
    </row>
    <row r="115" spans="1:2">
      <c r="A115" s="273" t="s">
        <v>182</v>
      </c>
      <c r="B115" s="258">
        <v>38083</v>
      </c>
    </row>
    <row r="116" spans="1:2">
      <c r="A116" s="273" t="s">
        <v>183</v>
      </c>
      <c r="B116" s="258">
        <v>3419</v>
      </c>
    </row>
    <row r="117" spans="1:2">
      <c r="A117" s="273" t="s">
        <v>205</v>
      </c>
      <c r="B117" s="258">
        <v>168</v>
      </c>
    </row>
    <row r="118" spans="1:2">
      <c r="A118" s="273" t="s">
        <v>240</v>
      </c>
      <c r="B118" s="258">
        <v>3225</v>
      </c>
    </row>
    <row r="119" spans="1:2">
      <c r="A119" s="273" t="s">
        <v>241</v>
      </c>
      <c r="B119" s="258">
        <v>49</v>
      </c>
    </row>
    <row r="120" spans="1:2">
      <c r="A120" s="272" t="s">
        <v>242</v>
      </c>
      <c r="B120" s="258">
        <v>60</v>
      </c>
    </row>
    <row r="121" spans="1:2">
      <c r="A121" s="273" t="s">
        <v>243</v>
      </c>
      <c r="B121" s="258">
        <v>60</v>
      </c>
    </row>
    <row r="122" spans="1:2">
      <c r="A122" s="272" t="s">
        <v>244</v>
      </c>
      <c r="B122" s="258">
        <v>180</v>
      </c>
    </row>
    <row r="123" spans="1:2">
      <c r="A123" s="273" t="s">
        <v>245</v>
      </c>
      <c r="B123" s="258">
        <v>180</v>
      </c>
    </row>
    <row r="124" spans="1:2">
      <c r="A124" s="272" t="s">
        <v>246</v>
      </c>
      <c r="B124" s="258">
        <v>985</v>
      </c>
    </row>
    <row r="125" spans="1:2">
      <c r="A125" s="273" t="s">
        <v>247</v>
      </c>
      <c r="B125" s="258">
        <v>985</v>
      </c>
    </row>
    <row r="126" spans="1:2">
      <c r="A126" s="272" t="s">
        <v>248</v>
      </c>
      <c r="B126" s="258">
        <v>3262</v>
      </c>
    </row>
    <row r="127" spans="1:2">
      <c r="A127" s="273" t="s">
        <v>182</v>
      </c>
      <c r="B127" s="258">
        <v>2494</v>
      </c>
    </row>
    <row r="128" spans="1:2">
      <c r="A128" s="273" t="s">
        <v>183</v>
      </c>
      <c r="B128" s="258">
        <v>96</v>
      </c>
    </row>
    <row r="129" spans="1:2">
      <c r="A129" s="273" t="s">
        <v>249</v>
      </c>
      <c r="B129" s="258">
        <v>124</v>
      </c>
    </row>
    <row r="130" spans="1:2">
      <c r="A130" s="273" t="s">
        <v>250</v>
      </c>
      <c r="B130" s="258">
        <v>91</v>
      </c>
    </row>
    <row r="131" spans="1:2">
      <c r="A131" s="273" t="s">
        <v>251</v>
      </c>
      <c r="B131" s="258">
        <v>130</v>
      </c>
    </row>
    <row r="132" spans="1:2">
      <c r="A132" s="273" t="s">
        <v>252</v>
      </c>
      <c r="B132" s="258">
        <v>207</v>
      </c>
    </row>
    <row r="133" spans="1:2">
      <c r="A133" s="273" t="s">
        <v>253</v>
      </c>
      <c r="B133" s="258">
        <v>62</v>
      </c>
    </row>
    <row r="134" spans="1:2">
      <c r="A134" s="273" t="s">
        <v>188</v>
      </c>
      <c r="B134" s="258">
        <v>58</v>
      </c>
    </row>
    <row r="135" spans="1:2">
      <c r="A135" s="272" t="s">
        <v>254</v>
      </c>
      <c r="B135" s="258">
        <v>214492</v>
      </c>
    </row>
    <row r="136" spans="1:2">
      <c r="A136" s="272" t="s">
        <v>255</v>
      </c>
      <c r="B136" s="258">
        <v>712</v>
      </c>
    </row>
    <row r="137" spans="1:2">
      <c r="A137" s="273" t="s">
        <v>182</v>
      </c>
      <c r="B137" s="258">
        <v>629</v>
      </c>
    </row>
    <row r="138" spans="1:2">
      <c r="A138" s="273" t="s">
        <v>183</v>
      </c>
      <c r="B138" s="258">
        <v>83</v>
      </c>
    </row>
    <row r="139" spans="1:2">
      <c r="A139" s="272" t="s">
        <v>256</v>
      </c>
      <c r="B139" s="258">
        <v>162073</v>
      </c>
    </row>
    <row r="140" spans="1:2">
      <c r="A140" s="273" t="s">
        <v>257</v>
      </c>
      <c r="B140" s="258">
        <v>9943</v>
      </c>
    </row>
    <row r="141" spans="1:2">
      <c r="A141" s="273" t="s">
        <v>258</v>
      </c>
      <c r="B141" s="258">
        <v>72826</v>
      </c>
    </row>
    <row r="142" spans="1:2">
      <c r="A142" s="273" t="s">
        <v>259</v>
      </c>
      <c r="B142" s="258">
        <v>48551</v>
      </c>
    </row>
    <row r="143" spans="1:2">
      <c r="A143" s="273" t="s">
        <v>260</v>
      </c>
      <c r="B143" s="258">
        <v>29822</v>
      </c>
    </row>
    <row r="144" spans="1:2">
      <c r="A144" s="273" t="s">
        <v>261</v>
      </c>
      <c r="B144" s="258">
        <v>931</v>
      </c>
    </row>
    <row r="145" spans="1:2">
      <c r="A145" s="272" t="s">
        <v>262</v>
      </c>
      <c r="B145" s="258">
        <v>15312</v>
      </c>
    </row>
    <row r="146" spans="1:2">
      <c r="A146" s="273" t="s">
        <v>263</v>
      </c>
      <c r="B146" s="258">
        <v>14254</v>
      </c>
    </row>
    <row r="147" spans="1:2">
      <c r="A147" s="273" t="s">
        <v>264</v>
      </c>
      <c r="B147" s="258">
        <v>831</v>
      </c>
    </row>
    <row r="148" spans="1:2">
      <c r="A148" s="273" t="s">
        <v>265</v>
      </c>
      <c r="B148" s="258">
        <v>227</v>
      </c>
    </row>
    <row r="149" spans="1:2">
      <c r="A149" s="272" t="s">
        <v>266</v>
      </c>
      <c r="B149" s="258">
        <v>268</v>
      </c>
    </row>
    <row r="150" spans="1:2">
      <c r="A150" s="273" t="s">
        <v>267</v>
      </c>
      <c r="B150" s="258">
        <v>268</v>
      </c>
    </row>
    <row r="151" spans="1:2">
      <c r="A151" s="272" t="s">
        <v>268</v>
      </c>
      <c r="B151" s="258">
        <v>549</v>
      </c>
    </row>
    <row r="152" spans="1:2">
      <c r="A152" s="273" t="s">
        <v>269</v>
      </c>
      <c r="B152" s="258">
        <v>471</v>
      </c>
    </row>
    <row r="153" spans="1:2">
      <c r="A153" s="273" t="s">
        <v>270</v>
      </c>
      <c r="B153" s="258">
        <v>78</v>
      </c>
    </row>
    <row r="154" spans="1:2">
      <c r="A154" s="272" t="s">
        <v>271</v>
      </c>
      <c r="B154" s="258">
        <v>368</v>
      </c>
    </row>
    <row r="155" spans="1:2">
      <c r="A155" s="273" t="s">
        <v>272</v>
      </c>
      <c r="B155" s="258">
        <v>249</v>
      </c>
    </row>
    <row r="156" spans="1:2">
      <c r="A156" s="273" t="s">
        <v>273</v>
      </c>
      <c r="B156" s="258">
        <v>119</v>
      </c>
    </row>
    <row r="157" spans="1:2">
      <c r="A157" s="272" t="s">
        <v>274</v>
      </c>
      <c r="B157" s="258">
        <v>18723</v>
      </c>
    </row>
    <row r="158" spans="1:2">
      <c r="A158" s="273" t="s">
        <v>275</v>
      </c>
      <c r="B158" s="258">
        <v>18723</v>
      </c>
    </row>
    <row r="159" spans="1:2">
      <c r="A159" s="272" t="s">
        <v>276</v>
      </c>
      <c r="B159" s="258">
        <v>16487</v>
      </c>
    </row>
    <row r="160" spans="1:2">
      <c r="A160" s="273" t="s">
        <v>277</v>
      </c>
      <c r="B160" s="258">
        <v>16487</v>
      </c>
    </row>
    <row r="161" spans="1:2">
      <c r="A161" s="272" t="s">
        <v>278</v>
      </c>
      <c r="B161" s="258">
        <v>19461</v>
      </c>
    </row>
    <row r="162" spans="1:2">
      <c r="A162" s="272" t="s">
        <v>279</v>
      </c>
      <c r="B162" s="258">
        <v>732</v>
      </c>
    </row>
    <row r="163" spans="1:2">
      <c r="A163" s="273" t="s">
        <v>182</v>
      </c>
      <c r="B163" s="258">
        <v>692</v>
      </c>
    </row>
    <row r="164" spans="1:2">
      <c r="A164" s="273" t="s">
        <v>183</v>
      </c>
      <c r="B164" s="258">
        <v>40</v>
      </c>
    </row>
    <row r="165" spans="1:2">
      <c r="A165" s="272" t="s">
        <v>280</v>
      </c>
      <c r="B165" s="258">
        <v>2118</v>
      </c>
    </row>
    <row r="166" spans="1:2">
      <c r="A166" s="273" t="s">
        <v>281</v>
      </c>
      <c r="B166" s="258">
        <v>2118</v>
      </c>
    </row>
    <row r="167" spans="1:2">
      <c r="A167" s="272" t="s">
        <v>282</v>
      </c>
      <c r="B167" s="258">
        <v>11384</v>
      </c>
    </row>
    <row r="168" spans="1:2">
      <c r="A168" s="273" t="s">
        <v>283</v>
      </c>
      <c r="B168" s="258">
        <v>683</v>
      </c>
    </row>
    <row r="169" spans="1:2">
      <c r="A169" s="273" t="s">
        <v>284</v>
      </c>
      <c r="B169" s="258">
        <v>10701</v>
      </c>
    </row>
    <row r="170" spans="1:2">
      <c r="A170" s="272" t="s">
        <v>285</v>
      </c>
      <c r="B170" s="258">
        <v>320</v>
      </c>
    </row>
    <row r="171" spans="1:2">
      <c r="A171" s="273" t="s">
        <v>286</v>
      </c>
      <c r="B171" s="258">
        <v>280</v>
      </c>
    </row>
    <row r="172" spans="1:2">
      <c r="A172" s="273" t="s">
        <v>287</v>
      </c>
      <c r="B172" s="258">
        <v>40</v>
      </c>
    </row>
    <row r="173" spans="1:2">
      <c r="A173" s="272" t="s">
        <v>288</v>
      </c>
      <c r="B173" s="258">
        <v>398</v>
      </c>
    </row>
    <row r="174" spans="1:2">
      <c r="A174" s="273" t="s">
        <v>289</v>
      </c>
      <c r="B174" s="258">
        <v>206</v>
      </c>
    </row>
    <row r="175" spans="1:2">
      <c r="A175" s="273" t="s">
        <v>290</v>
      </c>
      <c r="B175" s="258">
        <v>192</v>
      </c>
    </row>
    <row r="176" spans="1:2">
      <c r="A176" s="272" t="s">
        <v>291</v>
      </c>
      <c r="B176" s="258">
        <v>310</v>
      </c>
    </row>
    <row r="177" spans="1:2">
      <c r="A177" s="273" t="s">
        <v>286</v>
      </c>
      <c r="B177" s="258">
        <v>52</v>
      </c>
    </row>
    <row r="178" spans="1:2">
      <c r="A178" s="273" t="s">
        <v>292</v>
      </c>
      <c r="B178" s="258">
        <v>256</v>
      </c>
    </row>
    <row r="179" spans="1:2">
      <c r="A179" s="273" t="s">
        <v>293</v>
      </c>
      <c r="B179" s="258">
        <v>2</v>
      </c>
    </row>
    <row r="180" spans="1:2">
      <c r="A180" s="272" t="s">
        <v>294</v>
      </c>
      <c r="B180" s="258">
        <v>4199</v>
      </c>
    </row>
    <row r="181" spans="1:2">
      <c r="A181" s="273" t="s">
        <v>295</v>
      </c>
      <c r="B181" s="258">
        <v>4025</v>
      </c>
    </row>
    <row r="182" spans="1:2">
      <c r="A182" s="273" t="s">
        <v>296</v>
      </c>
      <c r="B182" s="258">
        <v>174</v>
      </c>
    </row>
    <row r="183" spans="1:2">
      <c r="A183" s="272" t="s">
        <v>297</v>
      </c>
      <c r="B183" s="258">
        <v>12854</v>
      </c>
    </row>
    <row r="184" spans="1:2">
      <c r="A184" s="272" t="s">
        <v>298</v>
      </c>
      <c r="B184" s="258">
        <v>7246</v>
      </c>
    </row>
    <row r="185" spans="1:2">
      <c r="A185" s="273" t="s">
        <v>182</v>
      </c>
      <c r="B185" s="258">
        <v>1384</v>
      </c>
    </row>
    <row r="186" spans="1:2">
      <c r="A186" s="273" t="s">
        <v>183</v>
      </c>
      <c r="B186" s="258">
        <v>1998</v>
      </c>
    </row>
    <row r="187" spans="1:2">
      <c r="A187" s="273" t="s">
        <v>299</v>
      </c>
      <c r="B187" s="258">
        <v>1189</v>
      </c>
    </row>
    <row r="188" spans="1:2">
      <c r="A188" s="273" t="s">
        <v>300</v>
      </c>
      <c r="B188" s="258">
        <v>780</v>
      </c>
    </row>
    <row r="189" spans="1:2">
      <c r="A189" s="273" t="s">
        <v>301</v>
      </c>
      <c r="B189" s="258">
        <v>108</v>
      </c>
    </row>
    <row r="190" spans="1:2">
      <c r="A190" s="273" t="s">
        <v>302</v>
      </c>
      <c r="B190" s="258">
        <v>19</v>
      </c>
    </row>
    <row r="191" spans="1:2">
      <c r="A191" s="273" t="s">
        <v>303</v>
      </c>
      <c r="B191" s="258">
        <v>42</v>
      </c>
    </row>
    <row r="192" spans="1:2">
      <c r="A192" s="273" t="s">
        <v>304</v>
      </c>
      <c r="B192" s="258">
        <v>28</v>
      </c>
    </row>
    <row r="193" spans="1:2">
      <c r="A193" s="273" t="s">
        <v>305</v>
      </c>
      <c r="B193" s="258">
        <v>1698</v>
      </c>
    </row>
    <row r="194" spans="1:2">
      <c r="A194" s="272" t="s">
        <v>306</v>
      </c>
      <c r="B194" s="258">
        <v>695</v>
      </c>
    </row>
    <row r="195" spans="1:2">
      <c r="A195" s="273" t="s">
        <v>307</v>
      </c>
      <c r="B195" s="258">
        <v>27</v>
      </c>
    </row>
    <row r="196" spans="1:2">
      <c r="A196" s="273" t="s">
        <v>308</v>
      </c>
      <c r="B196" s="258">
        <v>668</v>
      </c>
    </row>
    <row r="197" spans="1:2">
      <c r="A197" s="272" t="s">
        <v>309</v>
      </c>
      <c r="B197" s="258">
        <v>883</v>
      </c>
    </row>
    <row r="198" spans="1:2">
      <c r="A198" s="273" t="s">
        <v>183</v>
      </c>
      <c r="B198" s="258">
        <v>126</v>
      </c>
    </row>
    <row r="199" spans="1:2">
      <c r="A199" s="273" t="s">
        <v>310</v>
      </c>
      <c r="B199" s="258">
        <v>6</v>
      </c>
    </row>
    <row r="200" spans="1:2">
      <c r="A200" s="273" t="s">
        <v>311</v>
      </c>
      <c r="B200" s="258">
        <v>428</v>
      </c>
    </row>
    <row r="201" spans="1:2">
      <c r="A201" s="273" t="s">
        <v>312</v>
      </c>
      <c r="B201" s="258">
        <v>305</v>
      </c>
    </row>
    <row r="202" spans="1:2">
      <c r="A202" s="273" t="s">
        <v>313</v>
      </c>
      <c r="B202" s="258">
        <v>18</v>
      </c>
    </row>
    <row r="203" spans="1:2">
      <c r="A203" s="272" t="s">
        <v>314</v>
      </c>
      <c r="B203" s="258">
        <v>3997</v>
      </c>
    </row>
    <row r="204" spans="1:2">
      <c r="A204" s="273" t="s">
        <v>315</v>
      </c>
      <c r="B204" s="258">
        <v>3997</v>
      </c>
    </row>
    <row r="205" spans="1:2">
      <c r="A205" s="272" t="s">
        <v>316</v>
      </c>
      <c r="B205" s="258">
        <v>33</v>
      </c>
    </row>
    <row r="206" spans="1:2">
      <c r="A206" s="273" t="s">
        <v>317</v>
      </c>
      <c r="B206" s="258">
        <v>23</v>
      </c>
    </row>
    <row r="207" spans="1:2">
      <c r="A207" s="273" t="s">
        <v>318</v>
      </c>
      <c r="B207" s="258">
        <v>10</v>
      </c>
    </row>
    <row r="208" spans="1:2">
      <c r="A208" s="272" t="s">
        <v>319</v>
      </c>
      <c r="B208" s="258">
        <v>131127</v>
      </c>
    </row>
    <row r="209" spans="1:2">
      <c r="A209" s="272" t="s">
        <v>320</v>
      </c>
      <c r="B209" s="258">
        <v>4067</v>
      </c>
    </row>
    <row r="210" spans="1:2">
      <c r="A210" s="273" t="s">
        <v>182</v>
      </c>
      <c r="B210" s="258">
        <v>2839</v>
      </c>
    </row>
    <row r="211" spans="1:2">
      <c r="A211" s="273" t="s">
        <v>183</v>
      </c>
      <c r="B211" s="258">
        <v>317</v>
      </c>
    </row>
    <row r="212" spans="1:2">
      <c r="A212" s="273" t="s">
        <v>321</v>
      </c>
      <c r="B212" s="258">
        <v>69</v>
      </c>
    </row>
    <row r="213" spans="1:2">
      <c r="A213" s="273" t="s">
        <v>205</v>
      </c>
      <c r="B213" s="258">
        <v>39</v>
      </c>
    </row>
    <row r="214" spans="1:2">
      <c r="A214" s="273" t="s">
        <v>322</v>
      </c>
      <c r="B214" s="258">
        <v>297</v>
      </c>
    </row>
    <row r="215" spans="1:2">
      <c r="A215" s="273" t="s">
        <v>323</v>
      </c>
      <c r="B215" s="258">
        <v>78</v>
      </c>
    </row>
    <row r="216" spans="1:2">
      <c r="A216" s="273" t="s">
        <v>324</v>
      </c>
      <c r="B216" s="258">
        <v>92</v>
      </c>
    </row>
    <row r="217" spans="1:2">
      <c r="A217" s="273" t="s">
        <v>188</v>
      </c>
      <c r="B217" s="258">
        <v>122</v>
      </c>
    </row>
    <row r="218" spans="1:2">
      <c r="A218" s="273" t="s">
        <v>325</v>
      </c>
      <c r="B218" s="258">
        <v>214</v>
      </c>
    </row>
    <row r="219" spans="1:2">
      <c r="A219" s="272" t="s">
        <v>326</v>
      </c>
      <c r="B219" s="258">
        <v>1882</v>
      </c>
    </row>
    <row r="220" spans="1:2">
      <c r="A220" s="273" t="s">
        <v>182</v>
      </c>
      <c r="B220" s="258">
        <v>1144</v>
      </c>
    </row>
    <row r="221" spans="1:2">
      <c r="A221" s="273" t="s">
        <v>327</v>
      </c>
      <c r="B221" s="258">
        <v>18</v>
      </c>
    </row>
    <row r="222" spans="1:2">
      <c r="A222" s="273" t="s">
        <v>328</v>
      </c>
      <c r="B222" s="258">
        <v>5</v>
      </c>
    </row>
    <row r="223" spans="1:2">
      <c r="A223" s="273" t="s">
        <v>329</v>
      </c>
      <c r="B223" s="258">
        <v>715</v>
      </c>
    </row>
    <row r="224" spans="1:2">
      <c r="A224" s="272" t="s">
        <v>330</v>
      </c>
      <c r="B224" s="258">
        <v>66449</v>
      </c>
    </row>
    <row r="225" spans="1:2">
      <c r="A225" s="273" t="s">
        <v>331</v>
      </c>
      <c r="B225" s="258">
        <v>538</v>
      </c>
    </row>
    <row r="226" spans="1:2">
      <c r="A226" s="273" t="s">
        <v>332</v>
      </c>
      <c r="B226" s="258">
        <v>400</v>
      </c>
    </row>
    <row r="227" spans="1:2">
      <c r="A227" s="273" t="s">
        <v>333</v>
      </c>
      <c r="B227" s="258">
        <v>108</v>
      </c>
    </row>
    <row r="228" spans="1:2">
      <c r="A228" s="273" t="s">
        <v>334</v>
      </c>
      <c r="B228" s="258">
        <v>22472</v>
      </c>
    </row>
    <row r="229" spans="1:2">
      <c r="A229" s="273" t="s">
        <v>335</v>
      </c>
      <c r="B229" s="258">
        <v>11345</v>
      </c>
    </row>
    <row r="230" spans="1:2">
      <c r="A230" s="273" t="s">
        <v>336</v>
      </c>
      <c r="B230" s="258">
        <v>31586</v>
      </c>
    </row>
    <row r="231" spans="1:2">
      <c r="A231" s="272" t="s">
        <v>337</v>
      </c>
      <c r="B231" s="258">
        <v>493</v>
      </c>
    </row>
    <row r="232" spans="1:2">
      <c r="A232" s="273" t="s">
        <v>338</v>
      </c>
      <c r="B232" s="258">
        <v>493</v>
      </c>
    </row>
    <row r="233" spans="1:2">
      <c r="A233" s="272" t="s">
        <v>339</v>
      </c>
      <c r="B233" s="258">
        <v>6593</v>
      </c>
    </row>
    <row r="234" spans="1:2">
      <c r="A234" s="273" t="s">
        <v>340</v>
      </c>
      <c r="B234" s="258">
        <v>6593</v>
      </c>
    </row>
    <row r="235" spans="1:2">
      <c r="A235" s="272" t="s">
        <v>341</v>
      </c>
      <c r="B235" s="258">
        <v>10117</v>
      </c>
    </row>
    <row r="236" spans="1:2">
      <c r="A236" s="273" t="s">
        <v>342</v>
      </c>
      <c r="B236" s="258">
        <v>227</v>
      </c>
    </row>
    <row r="237" spans="1:2">
      <c r="A237" s="273" t="s">
        <v>343</v>
      </c>
      <c r="B237" s="258">
        <v>2983</v>
      </c>
    </row>
    <row r="238" spans="1:2">
      <c r="A238" s="273" t="s">
        <v>344</v>
      </c>
      <c r="B238" s="258">
        <v>4504</v>
      </c>
    </row>
    <row r="239" spans="1:2">
      <c r="A239" s="273" t="s">
        <v>345</v>
      </c>
      <c r="B239" s="258">
        <v>1312</v>
      </c>
    </row>
    <row r="240" spans="1:2">
      <c r="A240" s="273" t="s">
        <v>346</v>
      </c>
      <c r="B240" s="258">
        <v>217</v>
      </c>
    </row>
    <row r="241" spans="1:2">
      <c r="A241" s="273" t="s">
        <v>347</v>
      </c>
      <c r="B241" s="258">
        <v>112</v>
      </c>
    </row>
    <row r="242" spans="1:2">
      <c r="A242" s="273" t="s">
        <v>348</v>
      </c>
      <c r="B242" s="258">
        <v>295</v>
      </c>
    </row>
    <row r="243" spans="1:2">
      <c r="A243" s="274" t="s">
        <v>349</v>
      </c>
      <c r="B243" s="258">
        <v>467</v>
      </c>
    </row>
    <row r="244" spans="1:2">
      <c r="A244" s="272" t="s">
        <v>350</v>
      </c>
      <c r="B244" s="258">
        <v>3460</v>
      </c>
    </row>
    <row r="245" spans="1:2">
      <c r="A245" s="273" t="s">
        <v>351</v>
      </c>
      <c r="B245" s="258">
        <v>1586</v>
      </c>
    </row>
    <row r="246" spans="1:2">
      <c r="A246" s="273" t="s">
        <v>352</v>
      </c>
      <c r="B246" s="258">
        <v>525</v>
      </c>
    </row>
    <row r="247" spans="1:2">
      <c r="A247" s="273" t="s">
        <v>353</v>
      </c>
      <c r="B247" s="258">
        <v>39</v>
      </c>
    </row>
    <row r="248" spans="1:2">
      <c r="A248" s="273" t="s">
        <v>354</v>
      </c>
      <c r="B248" s="258">
        <v>14</v>
      </c>
    </row>
    <row r="249" spans="1:2">
      <c r="A249" s="273" t="s">
        <v>355</v>
      </c>
      <c r="B249" s="258">
        <v>1266</v>
      </c>
    </row>
    <row r="250" spans="1:2">
      <c r="A250" s="274" t="s">
        <v>356</v>
      </c>
      <c r="B250" s="258">
        <v>30</v>
      </c>
    </row>
    <row r="251" spans="1:2">
      <c r="A251" s="272" t="s">
        <v>357</v>
      </c>
      <c r="B251" s="258">
        <v>4902</v>
      </c>
    </row>
    <row r="252" spans="1:2">
      <c r="A252" s="273" t="s">
        <v>358</v>
      </c>
      <c r="B252" s="258">
        <v>632</v>
      </c>
    </row>
    <row r="253" spans="1:2">
      <c r="A253" s="273" t="s">
        <v>359</v>
      </c>
      <c r="B253" s="258">
        <v>2370</v>
      </c>
    </row>
    <row r="254" spans="1:2">
      <c r="A254" s="273" t="s">
        <v>360</v>
      </c>
      <c r="B254" s="258">
        <v>542</v>
      </c>
    </row>
    <row r="255" spans="1:2">
      <c r="A255" s="273" t="s">
        <v>361</v>
      </c>
      <c r="B255" s="258">
        <v>396</v>
      </c>
    </row>
    <row r="256" spans="1:2">
      <c r="A256" s="273" t="s">
        <v>362</v>
      </c>
      <c r="B256" s="258">
        <v>567</v>
      </c>
    </row>
    <row r="257" spans="1:2">
      <c r="A257" s="274" t="s">
        <v>363</v>
      </c>
      <c r="B257" s="258">
        <v>395</v>
      </c>
    </row>
    <row r="258" spans="1:2">
      <c r="A258" s="272" t="s">
        <v>364</v>
      </c>
      <c r="B258" s="258">
        <v>4365</v>
      </c>
    </row>
    <row r="259" spans="1:2">
      <c r="A259" s="273" t="s">
        <v>182</v>
      </c>
      <c r="B259" s="258">
        <v>266</v>
      </c>
    </row>
    <row r="260" spans="1:2">
      <c r="A260" s="273" t="s">
        <v>183</v>
      </c>
      <c r="B260" s="258">
        <v>6</v>
      </c>
    </row>
    <row r="261" spans="1:2">
      <c r="A261" s="273" t="s">
        <v>365</v>
      </c>
      <c r="B261" s="258">
        <v>568</v>
      </c>
    </row>
    <row r="262" spans="1:2">
      <c r="A262" s="273" t="s">
        <v>366</v>
      </c>
      <c r="B262" s="258">
        <v>111</v>
      </c>
    </row>
    <row r="263" spans="1:2">
      <c r="A263" s="273" t="s">
        <v>367</v>
      </c>
      <c r="B263" s="258">
        <v>72</v>
      </c>
    </row>
    <row r="264" spans="1:2">
      <c r="A264" s="273" t="s">
        <v>368</v>
      </c>
      <c r="B264" s="258">
        <v>1785</v>
      </c>
    </row>
    <row r="265" spans="1:2">
      <c r="A265" s="274" t="s">
        <v>369</v>
      </c>
      <c r="B265" s="258">
        <v>1557</v>
      </c>
    </row>
    <row r="266" spans="1:2">
      <c r="A266" s="272" t="s">
        <v>370</v>
      </c>
      <c r="B266" s="258">
        <v>16796</v>
      </c>
    </row>
    <row r="267" spans="1:2">
      <c r="A267" s="274" t="s">
        <v>371</v>
      </c>
      <c r="B267" s="258">
        <v>5971</v>
      </c>
    </row>
    <row r="268" spans="1:2">
      <c r="A268" s="274" t="s">
        <v>372</v>
      </c>
      <c r="B268" s="258">
        <v>10825</v>
      </c>
    </row>
    <row r="269" spans="1:2">
      <c r="A269" s="272" t="s">
        <v>373</v>
      </c>
      <c r="B269" s="258">
        <v>504</v>
      </c>
    </row>
    <row r="270" spans="1:2">
      <c r="A270" s="274" t="s">
        <v>374</v>
      </c>
      <c r="B270" s="258">
        <v>450</v>
      </c>
    </row>
    <row r="271" spans="1:2">
      <c r="A271" s="274" t="s">
        <v>375</v>
      </c>
      <c r="B271" s="258">
        <v>54</v>
      </c>
    </row>
    <row r="272" spans="1:2">
      <c r="A272" s="272" t="s">
        <v>376</v>
      </c>
      <c r="B272" s="258">
        <v>5018</v>
      </c>
    </row>
    <row r="273" spans="1:2">
      <c r="A273" s="274" t="s">
        <v>377</v>
      </c>
      <c r="B273" s="258">
        <v>5018</v>
      </c>
    </row>
    <row r="274" spans="1:2">
      <c r="A274" s="272" t="s">
        <v>378</v>
      </c>
      <c r="B274" s="258">
        <v>413</v>
      </c>
    </row>
    <row r="275" spans="1:2">
      <c r="A275" s="274" t="s">
        <v>379</v>
      </c>
      <c r="B275" s="258">
        <v>413</v>
      </c>
    </row>
    <row r="276" spans="1:2">
      <c r="A276" s="272" t="s">
        <v>380</v>
      </c>
      <c r="B276" s="258">
        <v>70</v>
      </c>
    </row>
    <row r="277" spans="1:2">
      <c r="A277" s="274" t="s">
        <v>381</v>
      </c>
      <c r="B277" s="258">
        <v>70</v>
      </c>
    </row>
    <row r="278" spans="1:2">
      <c r="A278" s="272" t="s">
        <v>382</v>
      </c>
      <c r="B278" s="258">
        <v>1219</v>
      </c>
    </row>
    <row r="279" spans="1:2">
      <c r="A279" s="274" t="s">
        <v>182</v>
      </c>
      <c r="B279" s="258">
        <v>399</v>
      </c>
    </row>
    <row r="280" spans="1:2">
      <c r="A280" s="273" t="s">
        <v>383</v>
      </c>
      <c r="B280" s="258">
        <v>448</v>
      </c>
    </row>
    <row r="281" spans="1:2">
      <c r="A281" s="274" t="s">
        <v>188</v>
      </c>
      <c r="B281" s="258">
        <v>105</v>
      </c>
    </row>
    <row r="282" spans="1:2">
      <c r="A282" s="274" t="s">
        <v>384</v>
      </c>
      <c r="B282" s="258">
        <v>267</v>
      </c>
    </row>
    <row r="283" spans="1:2">
      <c r="A283" s="272" t="s">
        <v>385</v>
      </c>
      <c r="B283" s="258">
        <v>4779</v>
      </c>
    </row>
    <row r="284" spans="1:2">
      <c r="A284" s="274" t="s">
        <v>386</v>
      </c>
      <c r="B284" s="258">
        <v>4779</v>
      </c>
    </row>
    <row r="285" spans="1:2">
      <c r="A285" s="272" t="s">
        <v>387</v>
      </c>
      <c r="B285" s="258">
        <v>87168</v>
      </c>
    </row>
    <row r="286" spans="1:2">
      <c r="A286" s="272" t="s">
        <v>388</v>
      </c>
      <c r="B286" s="258">
        <v>2822</v>
      </c>
    </row>
    <row r="287" spans="1:2">
      <c r="A287" s="273" t="s">
        <v>182</v>
      </c>
      <c r="B287" s="258">
        <v>2188</v>
      </c>
    </row>
    <row r="288" spans="1:2">
      <c r="A288" s="274" t="s">
        <v>183</v>
      </c>
      <c r="B288" s="258">
        <v>532</v>
      </c>
    </row>
    <row r="289" spans="1:2">
      <c r="A289" s="274" t="s">
        <v>389</v>
      </c>
      <c r="B289" s="258">
        <v>102</v>
      </c>
    </row>
    <row r="290" spans="1:2">
      <c r="A290" s="272" t="s">
        <v>390</v>
      </c>
      <c r="B290" s="258">
        <v>8864</v>
      </c>
    </row>
    <row r="291" spans="1:2">
      <c r="A291" s="274" t="s">
        <v>391</v>
      </c>
      <c r="B291" s="258">
        <v>5641</v>
      </c>
    </row>
    <row r="292" spans="1:2">
      <c r="A292" s="274" t="s">
        <v>392</v>
      </c>
      <c r="B292" s="258">
        <v>1829</v>
      </c>
    </row>
    <row r="293" spans="1:2">
      <c r="A293" s="274" t="s">
        <v>393</v>
      </c>
      <c r="B293" s="258">
        <v>1339</v>
      </c>
    </row>
    <row r="294" spans="1:2">
      <c r="A294" s="274" t="s">
        <v>394</v>
      </c>
      <c r="B294" s="258">
        <v>20</v>
      </c>
    </row>
    <row r="295" spans="1:2">
      <c r="A295" s="274" t="s">
        <v>395</v>
      </c>
      <c r="B295" s="258">
        <v>35</v>
      </c>
    </row>
    <row r="296" spans="1:2">
      <c r="A296" s="272" t="s">
        <v>396</v>
      </c>
      <c r="B296" s="258">
        <v>8771</v>
      </c>
    </row>
    <row r="297" spans="1:2">
      <c r="A297" s="274" t="s">
        <v>397</v>
      </c>
      <c r="B297" s="258">
        <v>2635</v>
      </c>
    </row>
    <row r="298" spans="1:2">
      <c r="A298" s="274" t="s">
        <v>398</v>
      </c>
      <c r="B298" s="258">
        <v>4588</v>
      </c>
    </row>
    <row r="299" spans="1:2">
      <c r="A299" s="274" t="s">
        <v>399</v>
      </c>
      <c r="B299" s="258">
        <v>1548</v>
      </c>
    </row>
    <row r="300" spans="1:2">
      <c r="A300" s="272" t="s">
        <v>400</v>
      </c>
      <c r="B300" s="258">
        <v>25761</v>
      </c>
    </row>
    <row r="301" spans="1:2">
      <c r="A301" s="274" t="s">
        <v>401</v>
      </c>
      <c r="B301" s="258">
        <v>3137</v>
      </c>
    </row>
    <row r="302" spans="1:2">
      <c r="A302" s="274" t="s">
        <v>402</v>
      </c>
      <c r="B302" s="258">
        <v>1398</v>
      </c>
    </row>
    <row r="303" spans="1:2">
      <c r="A303" s="274" t="s">
        <v>403</v>
      </c>
      <c r="B303" s="258">
        <v>30</v>
      </c>
    </row>
    <row r="304" spans="1:2">
      <c r="A304" s="274" t="s">
        <v>404</v>
      </c>
      <c r="B304" s="258">
        <v>1567</v>
      </c>
    </row>
    <row r="305" spans="1:2">
      <c r="A305" s="274" t="s">
        <v>405</v>
      </c>
      <c r="B305" s="258">
        <v>9273</v>
      </c>
    </row>
    <row r="306" spans="1:2">
      <c r="A306" s="274" t="s">
        <v>406</v>
      </c>
      <c r="B306" s="258">
        <v>697</v>
      </c>
    </row>
    <row r="307" spans="1:2">
      <c r="A307" s="274" t="s">
        <v>407</v>
      </c>
      <c r="B307" s="258">
        <v>8899</v>
      </c>
    </row>
    <row r="308" spans="1:2">
      <c r="A308" s="274" t="s">
        <v>408</v>
      </c>
      <c r="B308" s="258">
        <v>760</v>
      </c>
    </row>
    <row r="309" spans="1:2">
      <c r="A309" s="272" t="s">
        <v>409</v>
      </c>
      <c r="B309" s="258">
        <v>42</v>
      </c>
    </row>
    <row r="310" spans="1:2">
      <c r="A310" s="274" t="s">
        <v>410</v>
      </c>
      <c r="B310" s="258">
        <v>42</v>
      </c>
    </row>
    <row r="311" spans="1:2">
      <c r="A311" s="272" t="s">
        <v>411</v>
      </c>
      <c r="B311" s="258">
        <v>6121</v>
      </c>
    </row>
    <row r="312" spans="1:2">
      <c r="A312" s="274" t="s">
        <v>412</v>
      </c>
      <c r="B312" s="258">
        <v>3852</v>
      </c>
    </row>
    <row r="313" spans="1:2">
      <c r="A313" s="274" t="s">
        <v>413</v>
      </c>
      <c r="B313" s="258">
        <v>2269</v>
      </c>
    </row>
    <row r="314" spans="1:2">
      <c r="A314" s="272" t="s">
        <v>414</v>
      </c>
      <c r="B314" s="258">
        <v>20496</v>
      </c>
    </row>
    <row r="315" spans="1:2">
      <c r="A315" s="274" t="s">
        <v>415</v>
      </c>
      <c r="B315" s="258">
        <v>5876</v>
      </c>
    </row>
    <row r="316" spans="1:2">
      <c r="A316" s="274" t="s">
        <v>416</v>
      </c>
      <c r="B316" s="258">
        <v>14590</v>
      </c>
    </row>
    <row r="317" spans="1:2">
      <c r="A317" s="274" t="s">
        <v>417</v>
      </c>
      <c r="B317" s="258">
        <v>2</v>
      </c>
    </row>
    <row r="318" spans="1:2">
      <c r="A318" s="274" t="s">
        <v>418</v>
      </c>
      <c r="B318" s="258">
        <v>28</v>
      </c>
    </row>
    <row r="319" spans="1:2">
      <c r="A319" s="272" t="s">
        <v>419</v>
      </c>
      <c r="B319" s="258">
        <v>4568</v>
      </c>
    </row>
    <row r="320" spans="1:2">
      <c r="A320" s="274" t="s">
        <v>420</v>
      </c>
      <c r="B320" s="258">
        <v>4568</v>
      </c>
    </row>
    <row r="321" spans="1:2">
      <c r="A321" s="272" t="s">
        <v>421</v>
      </c>
      <c r="B321" s="258">
        <v>7170</v>
      </c>
    </row>
    <row r="322" spans="1:2">
      <c r="A322" s="274" t="s">
        <v>422</v>
      </c>
      <c r="B322" s="258">
        <v>7130</v>
      </c>
    </row>
    <row r="323" spans="1:2">
      <c r="A323" s="274" t="s">
        <v>423</v>
      </c>
      <c r="B323" s="258">
        <v>40</v>
      </c>
    </row>
    <row r="324" spans="1:2">
      <c r="A324" s="272" t="s">
        <v>424</v>
      </c>
      <c r="B324" s="258">
        <v>681</v>
      </c>
    </row>
    <row r="325" spans="1:2">
      <c r="A325" s="274" t="s">
        <v>425</v>
      </c>
      <c r="B325" s="258">
        <v>681</v>
      </c>
    </row>
    <row r="326" spans="1:2">
      <c r="A326" s="272" t="s">
        <v>426</v>
      </c>
      <c r="B326" s="258">
        <v>1656</v>
      </c>
    </row>
    <row r="327" spans="1:2">
      <c r="A327" s="274" t="s">
        <v>182</v>
      </c>
      <c r="B327" s="258">
        <v>1069</v>
      </c>
    </row>
    <row r="328" spans="1:2">
      <c r="A328" s="274" t="s">
        <v>183</v>
      </c>
      <c r="B328" s="258">
        <v>39</v>
      </c>
    </row>
    <row r="329" spans="1:2">
      <c r="A329" s="274" t="s">
        <v>427</v>
      </c>
      <c r="B329" s="258">
        <v>498</v>
      </c>
    </row>
    <row r="330" spans="1:2">
      <c r="A330" s="274" t="s">
        <v>428</v>
      </c>
      <c r="B330" s="258">
        <v>50</v>
      </c>
    </row>
    <row r="331" spans="1:2">
      <c r="A331" s="272" t="s">
        <v>429</v>
      </c>
      <c r="B331" s="258">
        <v>18</v>
      </c>
    </row>
    <row r="332" spans="1:2">
      <c r="A332" s="274" t="s">
        <v>430</v>
      </c>
      <c r="B332" s="258">
        <v>18</v>
      </c>
    </row>
    <row r="333" spans="1:2">
      <c r="A333" s="272" t="s">
        <v>431</v>
      </c>
      <c r="B333" s="258">
        <v>198</v>
      </c>
    </row>
    <row r="334" spans="1:2">
      <c r="A334" s="274" t="s">
        <v>432</v>
      </c>
      <c r="B334" s="258">
        <v>198</v>
      </c>
    </row>
    <row r="335" spans="1:2">
      <c r="A335" s="272" t="s">
        <v>433</v>
      </c>
      <c r="B335" s="258">
        <v>68560</v>
      </c>
    </row>
    <row r="336" spans="1:2">
      <c r="A336" s="272" t="s">
        <v>434</v>
      </c>
      <c r="B336" s="258">
        <v>2008</v>
      </c>
    </row>
    <row r="337" spans="1:2">
      <c r="A337" s="273" t="s">
        <v>182</v>
      </c>
      <c r="B337" s="258">
        <v>1219</v>
      </c>
    </row>
    <row r="338" spans="1:2">
      <c r="A338" s="273" t="s">
        <v>183</v>
      </c>
      <c r="B338" s="258">
        <v>656</v>
      </c>
    </row>
    <row r="339" spans="1:2">
      <c r="A339" s="274" t="s">
        <v>435</v>
      </c>
      <c r="B339" s="258">
        <v>133</v>
      </c>
    </row>
    <row r="340" spans="1:2">
      <c r="A340" s="272" t="s">
        <v>436</v>
      </c>
      <c r="B340" s="258">
        <v>50</v>
      </c>
    </row>
    <row r="341" spans="1:2">
      <c r="A341" s="274" t="s">
        <v>437</v>
      </c>
      <c r="B341" s="258">
        <v>50</v>
      </c>
    </row>
    <row r="342" spans="1:2">
      <c r="A342" s="272" t="s">
        <v>438</v>
      </c>
      <c r="B342" s="258">
        <v>3254</v>
      </c>
    </row>
    <row r="343" spans="1:2">
      <c r="A343" s="274" t="s">
        <v>439</v>
      </c>
      <c r="B343" s="258">
        <v>1402</v>
      </c>
    </row>
    <row r="344" spans="1:2">
      <c r="A344" s="274" t="s">
        <v>440</v>
      </c>
      <c r="B344" s="258">
        <v>1806</v>
      </c>
    </row>
    <row r="345" spans="1:2">
      <c r="A345" s="274" t="s">
        <v>441</v>
      </c>
      <c r="B345" s="258">
        <v>32</v>
      </c>
    </row>
    <row r="346" spans="1:2">
      <c r="A346" s="274" t="s">
        <v>442</v>
      </c>
      <c r="B346" s="258">
        <v>14</v>
      </c>
    </row>
    <row r="347" spans="1:2">
      <c r="A347" s="272" t="s">
        <v>443</v>
      </c>
      <c r="B347" s="258">
        <v>499</v>
      </c>
    </row>
    <row r="348" spans="1:2">
      <c r="A348" s="273" t="s">
        <v>444</v>
      </c>
      <c r="B348" s="258">
        <v>330</v>
      </c>
    </row>
    <row r="349" spans="1:2">
      <c r="A349" s="273" t="s">
        <v>445</v>
      </c>
      <c r="B349" s="258">
        <v>147</v>
      </c>
    </row>
    <row r="350" spans="1:2">
      <c r="A350" s="273" t="s">
        <v>446</v>
      </c>
      <c r="B350" s="258">
        <v>20</v>
      </c>
    </row>
    <row r="351" spans="1:2">
      <c r="A351" s="273" t="s">
        <v>447</v>
      </c>
      <c r="B351" s="258">
        <v>2</v>
      </c>
    </row>
    <row r="352" spans="1:2">
      <c r="A352" s="272" t="s">
        <v>448</v>
      </c>
      <c r="B352" s="258">
        <v>177</v>
      </c>
    </row>
    <row r="353" spans="1:2">
      <c r="A353" s="273" t="s">
        <v>449</v>
      </c>
      <c r="B353" s="258">
        <v>177</v>
      </c>
    </row>
    <row r="354" spans="1:2">
      <c r="A354" s="272" t="s">
        <v>450</v>
      </c>
      <c r="B354" s="258">
        <v>320</v>
      </c>
    </row>
    <row r="355" spans="1:2">
      <c r="A355" s="273" t="s">
        <v>451</v>
      </c>
      <c r="B355" s="258">
        <v>296</v>
      </c>
    </row>
    <row r="356" spans="1:2">
      <c r="A356" s="274" t="s">
        <v>452</v>
      </c>
      <c r="B356" s="258">
        <v>24</v>
      </c>
    </row>
    <row r="357" spans="1:2">
      <c r="A357" s="272" t="s">
        <v>453</v>
      </c>
      <c r="B357" s="258">
        <v>61281</v>
      </c>
    </row>
    <row r="358" spans="1:2">
      <c r="A358" s="273" t="s">
        <v>454</v>
      </c>
      <c r="B358" s="258">
        <v>61281</v>
      </c>
    </row>
    <row r="359" spans="1:2">
      <c r="A359" s="272" t="s">
        <v>455</v>
      </c>
      <c r="B359" s="258">
        <v>579</v>
      </c>
    </row>
    <row r="360" spans="1:2">
      <c r="A360" s="273" t="s">
        <v>456</v>
      </c>
      <c r="B360" s="258">
        <v>579</v>
      </c>
    </row>
    <row r="361" spans="1:2">
      <c r="A361" s="272" t="s">
        <v>457</v>
      </c>
      <c r="B361" s="258">
        <v>79</v>
      </c>
    </row>
    <row r="362" spans="1:2">
      <c r="A362" s="273" t="s">
        <v>188</v>
      </c>
      <c r="B362" s="258">
        <v>79</v>
      </c>
    </row>
    <row r="363" spans="1:2">
      <c r="A363" s="272" t="s">
        <v>458</v>
      </c>
      <c r="B363" s="258">
        <v>313</v>
      </c>
    </row>
    <row r="364" spans="1:2">
      <c r="A364" s="273" t="s">
        <v>459</v>
      </c>
      <c r="B364" s="258">
        <v>313</v>
      </c>
    </row>
    <row r="365" spans="1:2">
      <c r="A365" s="272" t="s">
        <v>460</v>
      </c>
      <c r="B365" s="258">
        <v>32222</v>
      </c>
    </row>
    <row r="366" spans="1:2">
      <c r="A366" s="272" t="s">
        <v>461</v>
      </c>
      <c r="B366" s="258">
        <v>13612</v>
      </c>
    </row>
    <row r="367" spans="1:2">
      <c r="A367" s="273" t="s">
        <v>182</v>
      </c>
      <c r="B367" s="258">
        <v>6185</v>
      </c>
    </row>
    <row r="368" spans="1:2">
      <c r="A368" s="273" t="s">
        <v>183</v>
      </c>
      <c r="B368" s="258">
        <v>752</v>
      </c>
    </row>
    <row r="369" spans="1:2">
      <c r="A369" s="273" t="s">
        <v>462</v>
      </c>
      <c r="B369" s="258">
        <v>212</v>
      </c>
    </row>
    <row r="370" spans="1:2">
      <c r="A370" s="273" t="s">
        <v>463</v>
      </c>
      <c r="B370" s="258">
        <v>178</v>
      </c>
    </row>
    <row r="371" spans="1:2">
      <c r="A371" s="273" t="s">
        <v>464</v>
      </c>
      <c r="B371" s="258">
        <v>6285</v>
      </c>
    </row>
    <row r="372" spans="1:2">
      <c r="A372" s="272" t="s">
        <v>465</v>
      </c>
      <c r="B372" s="258">
        <v>33</v>
      </c>
    </row>
    <row r="373" spans="1:2">
      <c r="A373" s="273" t="s">
        <v>466</v>
      </c>
      <c r="B373" s="258">
        <v>33</v>
      </c>
    </row>
    <row r="374" spans="1:2">
      <c r="A374" s="272" t="s">
        <v>467</v>
      </c>
      <c r="B374" s="258">
        <v>8887</v>
      </c>
    </row>
    <row r="375" spans="1:2">
      <c r="A375" s="273" t="s">
        <v>468</v>
      </c>
      <c r="B375" s="258">
        <v>8887</v>
      </c>
    </row>
    <row r="376" spans="1:2">
      <c r="A376" s="272" t="s">
        <v>469</v>
      </c>
      <c r="B376" s="258">
        <v>9040</v>
      </c>
    </row>
    <row r="377" spans="1:2">
      <c r="A377" s="273" t="s">
        <v>470</v>
      </c>
      <c r="B377" s="258">
        <v>9040</v>
      </c>
    </row>
    <row r="378" spans="1:2">
      <c r="A378" s="272" t="s">
        <v>471</v>
      </c>
      <c r="B378" s="258">
        <v>9</v>
      </c>
    </row>
    <row r="379" spans="1:2">
      <c r="A379" s="273" t="s">
        <v>472</v>
      </c>
      <c r="B379" s="258">
        <v>9</v>
      </c>
    </row>
    <row r="380" spans="1:2">
      <c r="A380" s="272" t="s">
        <v>473</v>
      </c>
      <c r="B380" s="258">
        <v>641</v>
      </c>
    </row>
    <row r="381" spans="1:2">
      <c r="A381" s="273" t="s">
        <v>474</v>
      </c>
      <c r="B381" s="258">
        <v>641</v>
      </c>
    </row>
    <row r="382" spans="1:2">
      <c r="A382" s="272" t="s">
        <v>475</v>
      </c>
      <c r="B382" s="258">
        <v>98470</v>
      </c>
    </row>
    <row r="383" spans="1:2">
      <c r="A383" s="272" t="s">
        <v>476</v>
      </c>
      <c r="B383" s="258">
        <v>53903</v>
      </c>
    </row>
    <row r="384" spans="1:2">
      <c r="A384" s="273" t="s">
        <v>182</v>
      </c>
      <c r="B384" s="258">
        <v>3894</v>
      </c>
    </row>
    <row r="385" spans="1:2">
      <c r="A385" s="273" t="s">
        <v>188</v>
      </c>
      <c r="B385" s="258">
        <v>5017</v>
      </c>
    </row>
    <row r="386" spans="1:2">
      <c r="A386" s="273" t="s">
        <v>477</v>
      </c>
      <c r="B386" s="258">
        <v>187</v>
      </c>
    </row>
    <row r="387" spans="1:2">
      <c r="A387" s="273" t="s">
        <v>478</v>
      </c>
      <c r="B387" s="258">
        <v>565</v>
      </c>
    </row>
    <row r="388" spans="1:2">
      <c r="A388" s="273" t="s">
        <v>479</v>
      </c>
      <c r="B388" s="258">
        <v>103</v>
      </c>
    </row>
    <row r="389" spans="1:2">
      <c r="A389" s="273" t="s">
        <v>480</v>
      </c>
      <c r="B389" s="258">
        <v>478</v>
      </c>
    </row>
    <row r="390" spans="1:2">
      <c r="A390" s="273" t="s">
        <v>481</v>
      </c>
      <c r="B390" s="258">
        <v>29</v>
      </c>
    </row>
    <row r="391" spans="1:2">
      <c r="A391" s="273" t="s">
        <v>482</v>
      </c>
      <c r="B391" s="258">
        <v>20</v>
      </c>
    </row>
    <row r="392" spans="1:2">
      <c r="A392" s="273" t="s">
        <v>483</v>
      </c>
      <c r="B392" s="258">
        <v>37422</v>
      </c>
    </row>
    <row r="393" spans="1:2">
      <c r="A393" s="273" t="s">
        <v>484</v>
      </c>
      <c r="B393" s="258">
        <v>327</v>
      </c>
    </row>
    <row r="394" spans="1:2">
      <c r="A394" s="273" t="s">
        <v>485</v>
      </c>
      <c r="B394" s="258">
        <v>683</v>
      </c>
    </row>
    <row r="395" spans="1:2">
      <c r="A395" s="273" t="s">
        <v>486</v>
      </c>
      <c r="B395" s="258">
        <v>198</v>
      </c>
    </row>
    <row r="396" spans="1:2">
      <c r="A396" s="273" t="s">
        <v>487</v>
      </c>
      <c r="B396" s="258">
        <v>2822</v>
      </c>
    </row>
    <row r="397" spans="1:2">
      <c r="A397" s="273" t="s">
        <v>488</v>
      </c>
      <c r="B397" s="258">
        <v>2158</v>
      </c>
    </row>
    <row r="398" spans="1:2">
      <c r="A398" s="272" t="s">
        <v>489</v>
      </c>
      <c r="B398" s="258">
        <v>11227</v>
      </c>
    </row>
    <row r="399" spans="1:2">
      <c r="A399" s="273" t="s">
        <v>182</v>
      </c>
      <c r="B399" s="258">
        <v>1021</v>
      </c>
    </row>
    <row r="400" spans="1:2">
      <c r="A400" s="273" t="s">
        <v>490</v>
      </c>
      <c r="B400" s="258">
        <v>2130</v>
      </c>
    </row>
    <row r="401" spans="1:2">
      <c r="A401" s="273" t="s">
        <v>491</v>
      </c>
      <c r="B401" s="258">
        <v>2645</v>
      </c>
    </row>
    <row r="402" spans="1:2">
      <c r="A402" s="273" t="s">
        <v>492</v>
      </c>
      <c r="B402" s="258">
        <v>1666</v>
      </c>
    </row>
    <row r="403" spans="1:2">
      <c r="A403" s="273" t="s">
        <v>493</v>
      </c>
      <c r="B403" s="258">
        <v>689</v>
      </c>
    </row>
    <row r="404" spans="1:2">
      <c r="A404" s="273" t="s">
        <v>494</v>
      </c>
      <c r="B404" s="258">
        <v>176</v>
      </c>
    </row>
    <row r="405" spans="1:2">
      <c r="A405" s="273" t="s">
        <v>495</v>
      </c>
      <c r="B405" s="258">
        <v>484</v>
      </c>
    </row>
    <row r="406" spans="1:2">
      <c r="A406" s="273" t="s">
        <v>496</v>
      </c>
      <c r="B406" s="258">
        <v>2416</v>
      </c>
    </row>
    <row r="407" spans="1:2">
      <c r="A407" s="272" t="s">
        <v>497</v>
      </c>
      <c r="B407" s="258">
        <v>10684</v>
      </c>
    </row>
    <row r="408" spans="1:2">
      <c r="A408" s="273" t="s">
        <v>182</v>
      </c>
      <c r="B408" s="258">
        <v>1805</v>
      </c>
    </row>
    <row r="409" spans="1:2">
      <c r="A409" s="274" t="s">
        <v>498</v>
      </c>
      <c r="B409" s="258">
        <v>41</v>
      </c>
    </row>
    <row r="410" spans="1:2">
      <c r="A410" s="274" t="s">
        <v>499</v>
      </c>
      <c r="B410" s="258">
        <v>487</v>
      </c>
    </row>
    <row r="411" spans="1:2">
      <c r="A411" s="274" t="s">
        <v>500</v>
      </c>
      <c r="B411" s="258">
        <v>87</v>
      </c>
    </row>
    <row r="412" spans="1:2">
      <c r="A412" s="274" t="s">
        <v>501</v>
      </c>
      <c r="B412" s="258">
        <v>140</v>
      </c>
    </row>
    <row r="413" spans="1:2">
      <c r="A413" s="273" t="s">
        <v>502</v>
      </c>
      <c r="B413" s="258">
        <v>131</v>
      </c>
    </row>
    <row r="414" spans="1:2">
      <c r="A414" s="273" t="s">
        <v>503</v>
      </c>
      <c r="B414" s="258">
        <v>595</v>
      </c>
    </row>
    <row r="415" spans="1:2">
      <c r="A415" s="273" t="s">
        <v>504</v>
      </c>
      <c r="B415" s="258">
        <v>283</v>
      </c>
    </row>
    <row r="416" spans="1:2">
      <c r="A416" s="273" t="s">
        <v>505</v>
      </c>
      <c r="B416" s="258">
        <v>100</v>
      </c>
    </row>
    <row r="417" spans="1:2">
      <c r="A417" s="273" t="s">
        <v>506</v>
      </c>
      <c r="B417" s="258">
        <v>249</v>
      </c>
    </row>
    <row r="418" spans="1:2">
      <c r="A418" s="273" t="s">
        <v>507</v>
      </c>
      <c r="B418" s="258">
        <v>341</v>
      </c>
    </row>
    <row r="419" spans="1:2">
      <c r="A419" s="273" t="s">
        <v>508</v>
      </c>
      <c r="B419" s="258">
        <v>247</v>
      </c>
    </row>
    <row r="420" spans="1:2">
      <c r="A420" s="273" t="s">
        <v>509</v>
      </c>
      <c r="B420" s="258">
        <v>378</v>
      </c>
    </row>
    <row r="421" spans="1:2">
      <c r="A421" s="273" t="s">
        <v>510</v>
      </c>
      <c r="B421" s="258">
        <v>2029</v>
      </c>
    </row>
    <row r="422" spans="1:2">
      <c r="A422" s="273" t="s">
        <v>511</v>
      </c>
      <c r="B422" s="258">
        <v>37</v>
      </c>
    </row>
    <row r="423" spans="1:2">
      <c r="A423" s="273" t="s">
        <v>512</v>
      </c>
      <c r="B423" s="258">
        <v>3734</v>
      </c>
    </row>
    <row r="424" spans="1:2">
      <c r="A424" s="272" t="s">
        <v>513</v>
      </c>
      <c r="B424" s="258">
        <v>13312</v>
      </c>
    </row>
    <row r="425" spans="1:2">
      <c r="A425" s="273" t="s">
        <v>182</v>
      </c>
      <c r="B425" s="258">
        <v>292</v>
      </c>
    </row>
    <row r="426" spans="1:2">
      <c r="A426" s="273" t="s">
        <v>514</v>
      </c>
      <c r="B426" s="258">
        <v>612</v>
      </c>
    </row>
    <row r="427" spans="1:2">
      <c r="A427" s="273" t="s">
        <v>515</v>
      </c>
      <c r="B427" s="258">
        <v>382</v>
      </c>
    </row>
    <row r="428" spans="1:2">
      <c r="A428" s="273" t="s">
        <v>188</v>
      </c>
      <c r="B428" s="258">
        <v>136</v>
      </c>
    </row>
    <row r="429" spans="1:2">
      <c r="A429" s="273" t="s">
        <v>516</v>
      </c>
      <c r="B429" s="258">
        <v>11890</v>
      </c>
    </row>
    <row r="430" spans="1:2">
      <c r="A430" s="272" t="s">
        <v>517</v>
      </c>
      <c r="B430" s="258">
        <v>3469</v>
      </c>
    </row>
    <row r="431" spans="1:2">
      <c r="A431" s="274" t="s">
        <v>518</v>
      </c>
      <c r="B431" s="258">
        <v>3169</v>
      </c>
    </row>
    <row r="432" spans="1:2">
      <c r="A432" s="274" t="s">
        <v>519</v>
      </c>
      <c r="B432" s="258">
        <v>300</v>
      </c>
    </row>
    <row r="433" spans="1:2">
      <c r="A433" s="272" t="s">
        <v>520</v>
      </c>
      <c r="B433" s="258">
        <v>5875</v>
      </c>
    </row>
    <row r="434" spans="1:2">
      <c r="A434" s="274" t="s">
        <v>521</v>
      </c>
      <c r="B434" s="258">
        <v>5309</v>
      </c>
    </row>
    <row r="435" spans="1:2">
      <c r="A435" s="274" t="s">
        <v>522</v>
      </c>
      <c r="B435" s="258">
        <v>566</v>
      </c>
    </row>
    <row r="436" spans="1:2">
      <c r="A436" s="272" t="s">
        <v>523</v>
      </c>
      <c r="B436" s="258">
        <v>91207</v>
      </c>
    </row>
    <row r="437" spans="1:2">
      <c r="A437" s="272" t="s">
        <v>524</v>
      </c>
      <c r="B437" s="258">
        <v>15230</v>
      </c>
    </row>
    <row r="438" spans="1:2">
      <c r="A438" s="274" t="s">
        <v>182</v>
      </c>
      <c r="B438" s="258">
        <v>888</v>
      </c>
    </row>
    <row r="439" spans="1:2">
      <c r="A439" s="274" t="s">
        <v>183</v>
      </c>
      <c r="B439" s="258">
        <v>435</v>
      </c>
    </row>
    <row r="440" spans="1:2">
      <c r="A440" s="274" t="s">
        <v>525</v>
      </c>
      <c r="B440" s="258">
        <v>306</v>
      </c>
    </row>
    <row r="441" spans="1:2">
      <c r="A441" s="274" t="s">
        <v>526</v>
      </c>
      <c r="B441" s="258">
        <v>7491</v>
      </c>
    </row>
    <row r="442" spans="1:2">
      <c r="A442" s="274" t="s">
        <v>527</v>
      </c>
      <c r="B442" s="258">
        <v>3985</v>
      </c>
    </row>
    <row r="443" spans="1:2">
      <c r="A443" s="274" t="s">
        <v>528</v>
      </c>
      <c r="B443" s="258">
        <v>701</v>
      </c>
    </row>
    <row r="444" spans="1:2">
      <c r="A444" s="274" t="s">
        <v>529</v>
      </c>
      <c r="B444" s="258">
        <v>1424</v>
      </c>
    </row>
    <row r="445" spans="1:2">
      <c r="A445" s="272" t="s">
        <v>530</v>
      </c>
      <c r="B445" s="258">
        <v>256</v>
      </c>
    </row>
    <row r="446" spans="1:2">
      <c r="A446" s="274" t="s">
        <v>531</v>
      </c>
      <c r="B446" s="258">
        <v>82</v>
      </c>
    </row>
    <row r="447" spans="1:2">
      <c r="A447" s="274" t="s">
        <v>532</v>
      </c>
      <c r="B447" s="258">
        <v>174</v>
      </c>
    </row>
    <row r="448" spans="1:2">
      <c r="A448" s="272" t="s">
        <v>533</v>
      </c>
      <c r="B448" s="258">
        <v>10343</v>
      </c>
    </row>
    <row r="449" spans="1:2">
      <c r="A449" s="274" t="s">
        <v>534</v>
      </c>
      <c r="B449" s="258">
        <v>10343</v>
      </c>
    </row>
    <row r="450" spans="1:2">
      <c r="A450" s="272" t="s">
        <v>535</v>
      </c>
      <c r="B450" s="258">
        <v>65378</v>
      </c>
    </row>
    <row r="451" spans="1:2">
      <c r="A451" s="273" t="s">
        <v>536</v>
      </c>
      <c r="B451" s="258">
        <v>4149</v>
      </c>
    </row>
    <row r="452" spans="1:2">
      <c r="A452" s="273" t="s">
        <v>537</v>
      </c>
      <c r="B452" s="258">
        <v>61229</v>
      </c>
    </row>
    <row r="453" spans="1:2">
      <c r="A453" s="272" t="s">
        <v>538</v>
      </c>
      <c r="B453" s="258">
        <v>81398</v>
      </c>
    </row>
    <row r="454" spans="1:2">
      <c r="A454" s="272" t="s">
        <v>539</v>
      </c>
      <c r="B454" s="258">
        <v>17149</v>
      </c>
    </row>
    <row r="455" spans="1:2">
      <c r="A455" s="273" t="s">
        <v>540</v>
      </c>
      <c r="B455" s="258">
        <v>1900</v>
      </c>
    </row>
    <row r="456" spans="1:2">
      <c r="A456" s="273" t="s">
        <v>541</v>
      </c>
      <c r="B456" s="258">
        <v>15249</v>
      </c>
    </row>
    <row r="457" spans="1:2">
      <c r="A457" s="272" t="s">
        <v>542</v>
      </c>
      <c r="B457" s="258">
        <v>1383</v>
      </c>
    </row>
    <row r="458" spans="1:2">
      <c r="A458" s="273" t="s">
        <v>543</v>
      </c>
      <c r="B458" s="258">
        <v>1383</v>
      </c>
    </row>
    <row r="459" spans="1:2">
      <c r="A459" s="272" t="s">
        <v>544</v>
      </c>
      <c r="B459" s="258">
        <v>60</v>
      </c>
    </row>
    <row r="460" spans="1:2">
      <c r="A460" s="274" t="s">
        <v>545</v>
      </c>
      <c r="B460" s="258">
        <v>60</v>
      </c>
    </row>
    <row r="461" spans="1:2">
      <c r="A461" s="272" t="s">
        <v>546</v>
      </c>
      <c r="B461" s="258">
        <v>44120</v>
      </c>
    </row>
    <row r="462" spans="1:2">
      <c r="A462" s="274" t="s">
        <v>182</v>
      </c>
      <c r="B462" s="258">
        <v>286</v>
      </c>
    </row>
    <row r="463" spans="1:2">
      <c r="A463" s="273" t="s">
        <v>183</v>
      </c>
      <c r="B463" s="258">
        <v>254</v>
      </c>
    </row>
    <row r="464" spans="1:2">
      <c r="A464" s="273" t="s">
        <v>547</v>
      </c>
      <c r="B464" s="258">
        <v>43580</v>
      </c>
    </row>
    <row r="465" spans="1:2">
      <c r="A465" s="272" t="s">
        <v>548</v>
      </c>
      <c r="B465" s="258">
        <v>13305</v>
      </c>
    </row>
    <row r="466" spans="1:2">
      <c r="A466" s="274" t="s">
        <v>549</v>
      </c>
      <c r="B466" s="258">
        <v>1947</v>
      </c>
    </row>
    <row r="467" spans="1:2">
      <c r="A467" s="274" t="s">
        <v>550</v>
      </c>
      <c r="B467" s="258">
        <v>11358</v>
      </c>
    </row>
    <row r="468" spans="1:2">
      <c r="A468" s="272" t="s">
        <v>551</v>
      </c>
      <c r="B468" s="258">
        <v>5381</v>
      </c>
    </row>
    <row r="469" spans="1:2">
      <c r="A469" s="273" t="s">
        <v>552</v>
      </c>
      <c r="B469" s="258">
        <v>5381</v>
      </c>
    </row>
    <row r="470" spans="1:2">
      <c r="A470" s="272" t="s">
        <v>553</v>
      </c>
      <c r="B470" s="258">
        <v>21616</v>
      </c>
    </row>
    <row r="471" spans="1:2">
      <c r="A471" s="272" t="s">
        <v>554</v>
      </c>
      <c r="B471" s="258">
        <v>20584</v>
      </c>
    </row>
    <row r="472" spans="1:2">
      <c r="A472" s="273" t="s">
        <v>182</v>
      </c>
      <c r="B472" s="258">
        <v>621</v>
      </c>
    </row>
    <row r="473" spans="1:2">
      <c r="A473" s="274" t="s">
        <v>555</v>
      </c>
      <c r="B473" s="258">
        <v>19963</v>
      </c>
    </row>
    <row r="474" spans="1:2">
      <c r="A474" s="272" t="s">
        <v>556</v>
      </c>
      <c r="B474" s="258">
        <v>1029</v>
      </c>
    </row>
    <row r="475" spans="1:2">
      <c r="A475" s="273" t="s">
        <v>557</v>
      </c>
      <c r="B475" s="258">
        <v>1029</v>
      </c>
    </row>
    <row r="476" spans="1:2">
      <c r="A476" s="272" t="s">
        <v>558</v>
      </c>
      <c r="B476" s="258">
        <v>3</v>
      </c>
    </row>
    <row r="477" spans="1:2">
      <c r="A477" s="273" t="s">
        <v>559</v>
      </c>
      <c r="B477" s="258">
        <v>3</v>
      </c>
    </row>
    <row r="478" spans="1:2">
      <c r="A478" s="272" t="s">
        <v>560</v>
      </c>
      <c r="B478" s="258">
        <v>399</v>
      </c>
    </row>
    <row r="479" spans="1:2">
      <c r="A479" s="272" t="s">
        <v>561</v>
      </c>
      <c r="B479" s="258">
        <v>399</v>
      </c>
    </row>
    <row r="480" spans="1:2">
      <c r="A480" s="274" t="s">
        <v>562</v>
      </c>
      <c r="B480" s="258">
        <v>249</v>
      </c>
    </row>
    <row r="481" spans="1:2">
      <c r="A481" s="273" t="s">
        <v>563</v>
      </c>
      <c r="B481" s="258">
        <v>150</v>
      </c>
    </row>
    <row r="482" spans="1:2">
      <c r="A482" s="272" t="s">
        <v>564</v>
      </c>
      <c r="B482" s="258">
        <v>9546</v>
      </c>
    </row>
    <row r="483" spans="1:2">
      <c r="A483" s="272" t="s">
        <v>565</v>
      </c>
      <c r="B483" s="258">
        <v>9049</v>
      </c>
    </row>
    <row r="484" spans="1:2">
      <c r="A484" s="274" t="s">
        <v>183</v>
      </c>
      <c r="B484" s="258">
        <v>678</v>
      </c>
    </row>
    <row r="485" spans="1:2">
      <c r="A485" s="274" t="s">
        <v>566</v>
      </c>
      <c r="B485" s="258">
        <v>785</v>
      </c>
    </row>
    <row r="486" spans="1:2">
      <c r="A486" s="274" t="s">
        <v>567</v>
      </c>
      <c r="B486" s="258">
        <v>6543</v>
      </c>
    </row>
    <row r="487" spans="1:2">
      <c r="A487" s="274" t="s">
        <v>568</v>
      </c>
      <c r="B487" s="258">
        <v>27</v>
      </c>
    </row>
    <row r="488" spans="1:2">
      <c r="A488" s="274" t="s">
        <v>569</v>
      </c>
      <c r="B488" s="258">
        <v>91</v>
      </c>
    </row>
    <row r="489" spans="1:2">
      <c r="A489" s="273" t="s">
        <v>188</v>
      </c>
      <c r="B489" s="258">
        <v>318</v>
      </c>
    </row>
    <row r="490" spans="1:2">
      <c r="A490" s="273" t="s">
        <v>570</v>
      </c>
      <c r="B490" s="258">
        <v>607</v>
      </c>
    </row>
    <row r="491" spans="1:2">
      <c r="A491" s="272" t="s">
        <v>571</v>
      </c>
      <c r="B491" s="258">
        <v>497</v>
      </c>
    </row>
    <row r="492" spans="1:2">
      <c r="A492" s="273" t="s">
        <v>572</v>
      </c>
      <c r="B492" s="258">
        <v>33</v>
      </c>
    </row>
    <row r="493" spans="1:2">
      <c r="A493" s="273" t="s">
        <v>573</v>
      </c>
      <c r="B493" s="258">
        <v>464</v>
      </c>
    </row>
    <row r="494" spans="1:2">
      <c r="A494" s="272" t="s">
        <v>574</v>
      </c>
      <c r="B494" s="258">
        <v>23789</v>
      </c>
    </row>
    <row r="495" spans="1:2">
      <c r="A495" s="272" t="s">
        <v>575</v>
      </c>
      <c r="B495" s="258">
        <v>5267</v>
      </c>
    </row>
    <row r="496" spans="1:2">
      <c r="A496" s="273" t="s">
        <v>576</v>
      </c>
      <c r="B496" s="258">
        <v>4</v>
      </c>
    </row>
    <row r="497" spans="1:2">
      <c r="A497" s="274" t="s">
        <v>577</v>
      </c>
      <c r="B497" s="258">
        <v>259</v>
      </c>
    </row>
    <row r="498" spans="1:2">
      <c r="A498" s="274" t="s">
        <v>578</v>
      </c>
      <c r="B498" s="258">
        <v>2476</v>
      </c>
    </row>
    <row r="499" spans="1:2">
      <c r="A499" s="274" t="s">
        <v>579</v>
      </c>
      <c r="B499" s="258">
        <v>2528</v>
      </c>
    </row>
    <row r="500" spans="1:2">
      <c r="A500" s="272" t="s">
        <v>580</v>
      </c>
      <c r="B500" s="258">
        <v>16887</v>
      </c>
    </row>
    <row r="501" spans="1:2">
      <c r="A501" s="273" t="s">
        <v>581</v>
      </c>
      <c r="B501" s="258">
        <v>16887</v>
      </c>
    </row>
    <row r="502" spans="1:2">
      <c r="A502" s="272" t="s">
        <v>582</v>
      </c>
      <c r="B502" s="258">
        <v>1635</v>
      </c>
    </row>
    <row r="503" spans="1:2">
      <c r="A503" s="273" t="s">
        <v>583</v>
      </c>
      <c r="B503" s="258">
        <v>1635</v>
      </c>
    </row>
    <row r="504" spans="1:2">
      <c r="A504" s="272" t="s">
        <v>584</v>
      </c>
      <c r="B504" s="258">
        <v>1216</v>
      </c>
    </row>
    <row r="505" spans="1:2">
      <c r="A505" s="272" t="s">
        <v>585</v>
      </c>
      <c r="B505" s="258">
        <v>67</v>
      </c>
    </row>
    <row r="506" spans="1:2">
      <c r="A506" s="273" t="s">
        <v>586</v>
      </c>
      <c r="B506" s="258">
        <v>67</v>
      </c>
    </row>
    <row r="507" spans="1:2">
      <c r="A507" s="272" t="s">
        <v>587</v>
      </c>
      <c r="B507" s="258">
        <v>1149</v>
      </c>
    </row>
    <row r="508" spans="1:2">
      <c r="A508" s="273" t="s">
        <v>588</v>
      </c>
      <c r="B508" s="258">
        <v>1054</v>
      </c>
    </row>
    <row r="509" spans="1:2">
      <c r="A509" s="274" t="s">
        <v>589</v>
      </c>
      <c r="B509" s="258">
        <v>95</v>
      </c>
    </row>
    <row r="510" spans="1:2">
      <c r="A510" s="272" t="s">
        <v>590</v>
      </c>
      <c r="B510" s="258">
        <v>9393</v>
      </c>
    </row>
    <row r="511" spans="1:2">
      <c r="A511" s="272" t="s">
        <v>591</v>
      </c>
      <c r="B511" s="258">
        <v>2780</v>
      </c>
    </row>
    <row r="512" spans="1:2">
      <c r="A512" s="274" t="s">
        <v>182</v>
      </c>
      <c r="B512" s="258">
        <v>1041</v>
      </c>
    </row>
    <row r="513" spans="1:2">
      <c r="A513" s="274" t="s">
        <v>183</v>
      </c>
      <c r="B513" s="258">
        <v>156</v>
      </c>
    </row>
    <row r="514" spans="1:2">
      <c r="A514" s="274" t="s">
        <v>592</v>
      </c>
      <c r="B514" s="258">
        <v>511</v>
      </c>
    </row>
    <row r="515" spans="1:2">
      <c r="A515" s="274" t="s">
        <v>593</v>
      </c>
      <c r="B515" s="258">
        <v>390</v>
      </c>
    </row>
    <row r="516" spans="1:2">
      <c r="A516" s="274" t="s">
        <v>188</v>
      </c>
      <c r="B516" s="258">
        <v>395</v>
      </c>
    </row>
    <row r="517" spans="1:2">
      <c r="A517" s="274" t="s">
        <v>594</v>
      </c>
      <c r="B517" s="258">
        <v>287</v>
      </c>
    </row>
    <row r="518" spans="1:2">
      <c r="A518" s="272" t="s">
        <v>595</v>
      </c>
      <c r="B518" s="258">
        <v>5133</v>
      </c>
    </row>
    <row r="519" spans="1:2">
      <c r="A519" s="274" t="s">
        <v>182</v>
      </c>
      <c r="B519" s="258">
        <v>2102</v>
      </c>
    </row>
    <row r="520" spans="1:2">
      <c r="A520" s="274" t="s">
        <v>596</v>
      </c>
      <c r="B520" s="258">
        <v>3031</v>
      </c>
    </row>
    <row r="521" spans="1:2">
      <c r="A521" s="272" t="s">
        <v>597</v>
      </c>
      <c r="B521" s="258">
        <v>52</v>
      </c>
    </row>
    <row r="522" spans="1:2">
      <c r="A522" s="274" t="s">
        <v>598</v>
      </c>
      <c r="B522" s="258">
        <v>52</v>
      </c>
    </row>
    <row r="523" spans="1:2">
      <c r="A523" s="272" t="s">
        <v>599</v>
      </c>
      <c r="B523" s="258">
        <v>644</v>
      </c>
    </row>
    <row r="524" spans="1:2">
      <c r="A524" s="274" t="s">
        <v>600</v>
      </c>
      <c r="B524" s="258">
        <v>499</v>
      </c>
    </row>
    <row r="525" spans="1:2">
      <c r="A525" s="274" t="s">
        <v>601</v>
      </c>
      <c r="B525" s="258">
        <v>145</v>
      </c>
    </row>
    <row r="526" spans="1:2">
      <c r="A526" s="272" t="s">
        <v>602</v>
      </c>
      <c r="B526" s="258">
        <v>608</v>
      </c>
    </row>
    <row r="527" spans="1:2">
      <c r="A527" s="273" t="s">
        <v>603</v>
      </c>
      <c r="B527" s="258">
        <v>300</v>
      </c>
    </row>
    <row r="528" spans="1:2">
      <c r="A528" s="273" t="s">
        <v>604</v>
      </c>
      <c r="B528" s="258">
        <v>308</v>
      </c>
    </row>
    <row r="529" spans="1:2">
      <c r="A529" s="272" t="s">
        <v>605</v>
      </c>
      <c r="B529" s="258">
        <v>176</v>
      </c>
    </row>
    <row r="530" spans="1:2">
      <c r="A530" s="273" t="s">
        <v>606</v>
      </c>
      <c r="B530" s="258">
        <v>176</v>
      </c>
    </row>
    <row r="531" spans="1:2">
      <c r="A531" s="272" t="s">
        <v>607</v>
      </c>
      <c r="B531" s="258">
        <v>25889</v>
      </c>
    </row>
    <row r="532" spans="1:2">
      <c r="A532" s="272" t="s">
        <v>608</v>
      </c>
      <c r="B532" s="258">
        <v>25889</v>
      </c>
    </row>
    <row r="533" spans="1:2">
      <c r="A533" s="274" t="s">
        <v>609</v>
      </c>
      <c r="B533" s="258">
        <v>25607</v>
      </c>
    </row>
    <row r="534" spans="1:2">
      <c r="A534" s="273" t="s">
        <v>610</v>
      </c>
      <c r="B534" s="258">
        <v>282</v>
      </c>
    </row>
    <row r="535" spans="1:2">
      <c r="A535" s="272" t="s">
        <v>611</v>
      </c>
      <c r="B535" s="258">
        <v>8</v>
      </c>
    </row>
    <row r="536" ht="14.25" spans="1:2">
      <c r="A536" s="275" t="s">
        <v>612</v>
      </c>
      <c r="B536" s="263">
        <v>8</v>
      </c>
    </row>
    <row r="537" spans="1:1">
      <c r="A537" s="1"/>
    </row>
    <row r="538" spans="1:1">
      <c r="A538" s="1"/>
    </row>
    <row r="539" spans="1:1">
      <c r="A539" s="1"/>
    </row>
  </sheetData>
  <mergeCells count="2">
    <mergeCell ref="A2:B2"/>
    <mergeCell ref="A3:B3"/>
  </mergeCells>
  <printOptions horizontalCentered="1"/>
  <pageMargins left="0.590277777777778" right="0.590277777777778" top="0.751388888888889" bottom="0.590277777777778" header="0.298611111111111" footer="0.298611111111111"/>
  <pageSetup paperSize="9" scale="92" orientation="portrait" horizontalDpi="600" verticalDpi="300"/>
  <headerFooter>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
  <dimension ref="A1:B61"/>
  <sheetViews>
    <sheetView workbookViewId="0">
      <selection activeCell="F4" sqref="F4"/>
    </sheetView>
  </sheetViews>
  <sheetFormatPr defaultColWidth="9" defaultRowHeight="13.5" outlineLevelCol="1"/>
  <cols>
    <col min="1" max="1" width="45.25" customWidth="1"/>
    <col min="2" max="2" width="40.5" style="1" customWidth="1"/>
  </cols>
  <sheetData>
    <row r="1" spans="1:1">
      <c r="A1" t="s">
        <v>613</v>
      </c>
    </row>
    <row r="2" ht="27" spans="1:2">
      <c r="A2" s="24" t="s">
        <v>614</v>
      </c>
      <c r="B2" s="2"/>
    </row>
    <row r="3" ht="18.75" spans="1:2">
      <c r="A3" s="138" t="s">
        <v>615</v>
      </c>
      <c r="B3" s="264"/>
    </row>
    <row r="4" ht="14.25" spans="2:2">
      <c r="B4" s="265" t="s">
        <v>52</v>
      </c>
    </row>
    <row r="5" ht="21.75" customHeight="1" spans="1:2">
      <c r="A5" s="25" t="s">
        <v>179</v>
      </c>
      <c r="B5" s="266" t="s">
        <v>120</v>
      </c>
    </row>
    <row r="6" spans="1:2">
      <c r="A6" s="140" t="s">
        <v>616</v>
      </c>
      <c r="B6" s="254">
        <v>1041682.93</v>
      </c>
    </row>
    <row r="7" spans="1:2">
      <c r="A7" s="267" t="s">
        <v>617</v>
      </c>
      <c r="B7" s="258">
        <v>81938</v>
      </c>
    </row>
    <row r="8" spans="1:2">
      <c r="A8" s="268" t="s">
        <v>618</v>
      </c>
      <c r="B8" s="258">
        <v>56689</v>
      </c>
    </row>
    <row r="9" spans="1:2">
      <c r="A9" s="268" t="s">
        <v>619</v>
      </c>
      <c r="B9" s="258">
        <v>11426</v>
      </c>
    </row>
    <row r="10" spans="1:2">
      <c r="A10" s="268" t="s">
        <v>581</v>
      </c>
      <c r="B10" s="258">
        <v>4020</v>
      </c>
    </row>
    <row r="11" spans="1:2">
      <c r="A11" s="268" t="s">
        <v>620</v>
      </c>
      <c r="B11" s="258">
        <v>9804</v>
      </c>
    </row>
    <row r="12" spans="1:2">
      <c r="A12" s="267" t="s">
        <v>621</v>
      </c>
      <c r="B12" s="258">
        <v>120322</v>
      </c>
    </row>
    <row r="13" spans="1:2">
      <c r="A13" s="268" t="s">
        <v>622</v>
      </c>
      <c r="B13" s="258">
        <v>27671</v>
      </c>
    </row>
    <row r="14" spans="1:2">
      <c r="A14" s="268" t="s">
        <v>623</v>
      </c>
      <c r="B14" s="258">
        <v>992</v>
      </c>
    </row>
    <row r="15" spans="1:2">
      <c r="A15" s="268" t="s">
        <v>624</v>
      </c>
      <c r="B15" s="258">
        <v>1160</v>
      </c>
    </row>
    <row r="16" spans="1:2">
      <c r="A16" s="268" t="s">
        <v>625</v>
      </c>
      <c r="B16" s="258">
        <v>496</v>
      </c>
    </row>
    <row r="17" spans="1:2">
      <c r="A17" s="268" t="s">
        <v>626</v>
      </c>
      <c r="B17" s="258">
        <v>36625</v>
      </c>
    </row>
    <row r="18" spans="1:2">
      <c r="A18" s="268" t="s">
        <v>627</v>
      </c>
      <c r="B18" s="258">
        <v>778</v>
      </c>
    </row>
    <row r="19" spans="1:2">
      <c r="A19" s="268" t="s">
        <v>628</v>
      </c>
      <c r="B19" s="258">
        <v>86</v>
      </c>
    </row>
    <row r="20" spans="1:2">
      <c r="A20" s="268" t="s">
        <v>629</v>
      </c>
      <c r="B20" s="258">
        <v>1902</v>
      </c>
    </row>
    <row r="21" spans="1:2">
      <c r="A21" s="268" t="s">
        <v>630</v>
      </c>
      <c r="B21" s="258">
        <v>3659</v>
      </c>
    </row>
    <row r="22" spans="1:2">
      <c r="A22" s="268" t="s">
        <v>631</v>
      </c>
      <c r="B22" s="258">
        <v>46954</v>
      </c>
    </row>
    <row r="23" spans="1:2">
      <c r="A23" s="267" t="s">
        <v>632</v>
      </c>
      <c r="B23" s="258">
        <v>136775</v>
      </c>
    </row>
    <row r="24" spans="1:2">
      <c r="A24" s="268" t="s">
        <v>633</v>
      </c>
      <c r="B24" s="258">
        <v>79908</v>
      </c>
    </row>
    <row r="25" spans="1:2">
      <c r="A25" s="268" t="s">
        <v>634</v>
      </c>
      <c r="B25" s="258">
        <v>62</v>
      </c>
    </row>
    <row r="26" spans="1:2">
      <c r="A26" s="268" t="s">
        <v>635</v>
      </c>
      <c r="B26" s="258">
        <v>568</v>
      </c>
    </row>
    <row r="27" spans="1:2">
      <c r="A27" s="268" t="s">
        <v>636</v>
      </c>
      <c r="B27" s="258">
        <v>385</v>
      </c>
    </row>
    <row r="28" spans="1:2">
      <c r="A28" s="268" t="s">
        <v>637</v>
      </c>
      <c r="B28" s="258">
        <v>55852</v>
      </c>
    </row>
    <row r="29" spans="1:2">
      <c r="A29" s="267" t="s">
        <v>638</v>
      </c>
      <c r="B29" s="258">
        <v>1147</v>
      </c>
    </row>
    <row r="30" spans="1:2">
      <c r="A30" s="268" t="s">
        <v>639</v>
      </c>
      <c r="B30" s="258">
        <v>529</v>
      </c>
    </row>
    <row r="31" spans="1:2">
      <c r="A31" s="268" t="s">
        <v>633</v>
      </c>
      <c r="B31" s="258">
        <v>149</v>
      </c>
    </row>
    <row r="32" spans="1:2">
      <c r="A32" s="268" t="s">
        <v>635</v>
      </c>
      <c r="B32" s="258">
        <v>90</v>
      </c>
    </row>
    <row r="33" spans="1:2">
      <c r="A33" s="268" t="s">
        <v>637</v>
      </c>
      <c r="B33" s="258">
        <v>379</v>
      </c>
    </row>
    <row r="34" spans="1:2">
      <c r="A34" s="267" t="s">
        <v>640</v>
      </c>
      <c r="B34" s="258">
        <v>310887</v>
      </c>
    </row>
    <row r="35" spans="1:2">
      <c r="A35" s="268" t="s">
        <v>641</v>
      </c>
      <c r="B35" s="258">
        <v>234838</v>
      </c>
    </row>
    <row r="36" spans="1:2">
      <c r="A36" s="268" t="s">
        <v>642</v>
      </c>
      <c r="B36" s="258">
        <v>76049</v>
      </c>
    </row>
    <row r="37" spans="1:2">
      <c r="A37" s="267" t="s">
        <v>643</v>
      </c>
      <c r="B37" s="258">
        <v>18956</v>
      </c>
    </row>
    <row r="38" spans="1:2">
      <c r="A38" s="268" t="s">
        <v>644</v>
      </c>
      <c r="B38" s="258">
        <v>10237</v>
      </c>
    </row>
    <row r="39" spans="1:2">
      <c r="A39" s="268" t="s">
        <v>645</v>
      </c>
      <c r="B39" s="258">
        <v>8719</v>
      </c>
    </row>
    <row r="40" spans="1:2">
      <c r="A40" s="267" t="s">
        <v>646</v>
      </c>
      <c r="B40" s="258">
        <v>161537</v>
      </c>
    </row>
    <row r="41" spans="1:2">
      <c r="A41" s="268" t="s">
        <v>647</v>
      </c>
      <c r="B41" s="258">
        <v>12560</v>
      </c>
    </row>
    <row r="42" spans="1:2">
      <c r="A42" s="268" t="s">
        <v>648</v>
      </c>
      <c r="B42" s="258">
        <v>630</v>
      </c>
    </row>
    <row r="43" spans="1:2">
      <c r="A43" s="268" t="s">
        <v>649</v>
      </c>
      <c r="B43" s="258">
        <v>148347</v>
      </c>
    </row>
    <row r="44" spans="1:2">
      <c r="A44" s="267" t="s">
        <v>650</v>
      </c>
      <c r="B44" s="258">
        <v>45240</v>
      </c>
    </row>
    <row r="45" spans="1:2">
      <c r="A45" s="268" t="s">
        <v>651</v>
      </c>
      <c r="B45" s="258">
        <v>43580</v>
      </c>
    </row>
    <row r="46" spans="1:2">
      <c r="A46" s="269" t="s">
        <v>652</v>
      </c>
      <c r="B46" s="258">
        <v>1660</v>
      </c>
    </row>
    <row r="47" spans="1:2">
      <c r="A47" s="267" t="s">
        <v>653</v>
      </c>
      <c r="B47" s="258">
        <v>134236</v>
      </c>
    </row>
    <row r="48" spans="1:2">
      <c r="A48" s="269" t="s">
        <v>654</v>
      </c>
      <c r="B48" s="258">
        <v>57098</v>
      </c>
    </row>
    <row r="49" spans="1:2">
      <c r="A49" s="269" t="s">
        <v>655</v>
      </c>
      <c r="B49" s="258">
        <v>14720</v>
      </c>
    </row>
    <row r="50" spans="1:2">
      <c r="A50" s="269" t="s">
        <v>656</v>
      </c>
      <c r="B50" s="258">
        <v>13083</v>
      </c>
    </row>
    <row r="51" spans="1:2">
      <c r="A51" s="269" t="s">
        <v>657</v>
      </c>
      <c r="B51" s="258">
        <v>3296</v>
      </c>
    </row>
    <row r="52" spans="1:2">
      <c r="A52" s="269" t="s">
        <v>658</v>
      </c>
      <c r="B52" s="258">
        <v>46039</v>
      </c>
    </row>
    <row r="53" spans="1:2">
      <c r="A53" s="267" t="s">
        <v>659</v>
      </c>
      <c r="B53" s="258">
        <v>4638</v>
      </c>
    </row>
    <row r="54" spans="1:2">
      <c r="A54" s="269" t="s">
        <v>660</v>
      </c>
      <c r="B54" s="258">
        <v>4638</v>
      </c>
    </row>
    <row r="55" spans="1:2">
      <c r="A55" s="267" t="s">
        <v>661</v>
      </c>
      <c r="B55" s="258">
        <v>25897</v>
      </c>
    </row>
    <row r="56" spans="1:2">
      <c r="A56" s="269" t="s">
        <v>662</v>
      </c>
      <c r="B56" s="258">
        <v>25607</v>
      </c>
    </row>
    <row r="57" spans="1:2">
      <c r="A57" s="269" t="s">
        <v>663</v>
      </c>
      <c r="B57" s="258">
        <v>282</v>
      </c>
    </row>
    <row r="58" spans="1:2">
      <c r="A58" s="269" t="s">
        <v>664</v>
      </c>
      <c r="B58" s="258">
        <v>8</v>
      </c>
    </row>
    <row r="59" spans="1:2">
      <c r="A59" s="267" t="s">
        <v>665</v>
      </c>
      <c r="B59" s="258">
        <v>110</v>
      </c>
    </row>
    <row r="60" ht="14.25" spans="1:2">
      <c r="A60" s="270" t="s">
        <v>666</v>
      </c>
      <c r="B60" s="263">
        <v>110</v>
      </c>
    </row>
    <row r="61" spans="1:1">
      <c r="A61" s="156"/>
    </row>
  </sheetData>
  <mergeCells count="2">
    <mergeCell ref="A2:B2"/>
    <mergeCell ref="A3:B3"/>
  </mergeCells>
  <printOptions horizontalCentered="1"/>
  <pageMargins left="0.590277777777778" right="0.590277777777778" top="0.751388888888889" bottom="0.590277777777778" header="0.298611111111111" footer="0.298611111111111"/>
  <pageSetup paperSize="9" scale="92" orientation="portrait" horizontalDpi="600" verticalDpi="300"/>
  <headerFooter>
    <oddFooter>&amp;C第 &amp;P 页，共 &amp;N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0"/>
  <dimension ref="A1:F70"/>
  <sheetViews>
    <sheetView workbookViewId="0">
      <selection activeCell="F4" sqref="F4"/>
    </sheetView>
  </sheetViews>
  <sheetFormatPr defaultColWidth="9" defaultRowHeight="13.5" outlineLevelCol="5"/>
  <cols>
    <col min="1" max="1" width="37.25" customWidth="1"/>
    <col min="2" max="2" width="13.5" customWidth="1"/>
    <col min="3" max="3" width="38.1333333333333" style="1" customWidth="1"/>
    <col min="4" max="4" width="11.8833333333333" style="1" customWidth="1"/>
    <col min="5" max="5" width="9" style="247"/>
  </cols>
  <sheetData>
    <row r="1" spans="1:1">
      <c r="A1" t="s">
        <v>667</v>
      </c>
    </row>
    <row r="2" ht="37.5" customHeight="1" spans="1:4">
      <c r="A2" s="24" t="s">
        <v>668</v>
      </c>
      <c r="B2" s="24"/>
      <c r="C2" s="2"/>
      <c r="D2" s="2"/>
    </row>
    <row r="3" ht="19.5" customHeight="1" spans="4:4">
      <c r="D3" s="1" t="s">
        <v>52</v>
      </c>
    </row>
    <row r="4" spans="1:4">
      <c r="A4" s="248" t="s">
        <v>669</v>
      </c>
      <c r="B4" s="249" t="s">
        <v>670</v>
      </c>
      <c r="C4" s="249" t="s">
        <v>179</v>
      </c>
      <c r="D4" s="250" t="s">
        <v>670</v>
      </c>
    </row>
    <row r="5" spans="1:4">
      <c r="A5" s="251" t="s">
        <v>671</v>
      </c>
      <c r="B5" s="252">
        <v>614569</v>
      </c>
      <c r="C5" s="253" t="s">
        <v>672</v>
      </c>
      <c r="D5" s="254">
        <v>79843</v>
      </c>
    </row>
    <row r="6" spans="1:4">
      <c r="A6" s="251" t="s">
        <v>673</v>
      </c>
      <c r="B6" s="252">
        <v>64470</v>
      </c>
      <c r="C6" s="253" t="s">
        <v>674</v>
      </c>
      <c r="D6" s="254">
        <v>38</v>
      </c>
    </row>
    <row r="7" spans="1:4">
      <c r="A7" s="255" t="s">
        <v>675</v>
      </c>
      <c r="B7" s="256">
        <v>9966</v>
      </c>
      <c r="C7" s="257" t="s">
        <v>676</v>
      </c>
      <c r="D7" s="258"/>
    </row>
    <row r="8" spans="1:4">
      <c r="A8" s="255" t="s">
        <v>677</v>
      </c>
      <c r="B8" s="256"/>
      <c r="C8" s="257" t="s">
        <v>678</v>
      </c>
      <c r="D8" s="258"/>
    </row>
    <row r="9" spans="1:4">
      <c r="A9" s="255" t="s">
        <v>679</v>
      </c>
      <c r="B9" s="256">
        <v>12814</v>
      </c>
      <c r="C9" s="257" t="s">
        <v>680</v>
      </c>
      <c r="D9" s="258">
        <v>38</v>
      </c>
    </row>
    <row r="10" spans="1:4">
      <c r="A10" s="255" t="s">
        <v>681</v>
      </c>
      <c r="B10" s="256">
        <v>21994</v>
      </c>
      <c r="C10" s="257" t="s">
        <v>682</v>
      </c>
      <c r="D10" s="258"/>
    </row>
    <row r="11" spans="1:4">
      <c r="A11" s="255" t="s">
        <v>683</v>
      </c>
      <c r="B11" s="256">
        <v>19696</v>
      </c>
      <c r="C11" s="257" t="s">
        <v>684</v>
      </c>
      <c r="D11" s="258"/>
    </row>
    <row r="12" spans="1:4">
      <c r="A12" s="255" t="s">
        <v>685</v>
      </c>
      <c r="B12" s="256"/>
      <c r="C12" s="257" t="s">
        <v>686</v>
      </c>
      <c r="D12" s="258"/>
    </row>
    <row r="13" spans="1:4">
      <c r="A13" s="251" t="s">
        <v>687</v>
      </c>
      <c r="B13" s="252">
        <v>346560</v>
      </c>
      <c r="C13" s="253" t="s">
        <v>688</v>
      </c>
      <c r="D13" s="254">
        <v>64367</v>
      </c>
    </row>
    <row r="14" spans="1:6">
      <c r="A14" s="255" t="s">
        <v>689</v>
      </c>
      <c r="B14" s="256">
        <v>7803</v>
      </c>
      <c r="C14" s="257" t="s">
        <v>690</v>
      </c>
      <c r="D14" s="258">
        <v>32852</v>
      </c>
      <c r="E14" s="259"/>
      <c r="F14" s="1"/>
    </row>
    <row r="15" spans="1:6">
      <c r="A15" s="255" t="s">
        <v>691</v>
      </c>
      <c r="B15" s="256">
        <v>63443</v>
      </c>
      <c r="C15" s="257" t="s">
        <v>692</v>
      </c>
      <c r="D15" s="258"/>
      <c r="E15" s="259"/>
      <c r="F15" s="1"/>
    </row>
    <row r="16" spans="1:6">
      <c r="A16" s="255" t="s">
        <v>693</v>
      </c>
      <c r="B16" s="256">
        <v>10713</v>
      </c>
      <c r="C16" s="257" t="s">
        <v>694</v>
      </c>
      <c r="D16" s="258"/>
      <c r="E16" s="259"/>
      <c r="F16" s="1"/>
    </row>
    <row r="17" spans="1:6">
      <c r="A17" s="255" t="s">
        <v>695</v>
      </c>
      <c r="B17" s="256">
        <v>31074</v>
      </c>
      <c r="C17" s="257" t="s">
        <v>696</v>
      </c>
      <c r="D17" s="258">
        <v>23761</v>
      </c>
      <c r="E17" s="259"/>
      <c r="F17" s="1"/>
    </row>
    <row r="18" spans="1:6">
      <c r="A18" s="255" t="s">
        <v>697</v>
      </c>
      <c r="B18" s="256">
        <v>2755</v>
      </c>
      <c r="C18" s="257" t="s">
        <v>698</v>
      </c>
      <c r="D18" s="258"/>
      <c r="E18" s="259"/>
      <c r="F18" s="1"/>
    </row>
    <row r="19" spans="1:6">
      <c r="A19" s="255" t="s">
        <v>699</v>
      </c>
      <c r="B19" s="256">
        <v>2627</v>
      </c>
      <c r="C19" s="257" t="s">
        <v>700</v>
      </c>
      <c r="D19" s="258"/>
      <c r="E19" s="259"/>
      <c r="F19" s="1"/>
    </row>
    <row r="20" spans="1:6">
      <c r="A20" s="255" t="s">
        <v>701</v>
      </c>
      <c r="B20" s="256">
        <v>27730</v>
      </c>
      <c r="C20" s="257" t="s">
        <v>702</v>
      </c>
      <c r="D20" s="258"/>
      <c r="E20" s="259"/>
      <c r="F20" s="1"/>
    </row>
    <row r="21" spans="1:6">
      <c r="A21" s="255" t="s">
        <v>703</v>
      </c>
      <c r="B21" s="256">
        <v>2240</v>
      </c>
      <c r="C21" s="257" t="s">
        <v>704</v>
      </c>
      <c r="D21" s="258"/>
      <c r="E21" s="259"/>
      <c r="F21" s="1"/>
    </row>
    <row r="22" spans="1:6">
      <c r="A22" s="255" t="s">
        <v>705</v>
      </c>
      <c r="B22" s="256">
        <v>9140</v>
      </c>
      <c r="C22" s="257" t="s">
        <v>706</v>
      </c>
      <c r="D22" s="258"/>
      <c r="E22" s="259"/>
      <c r="F22" s="1"/>
    </row>
    <row r="23" spans="1:6">
      <c r="A23" s="255" t="s">
        <v>707</v>
      </c>
      <c r="B23" s="256">
        <v>106</v>
      </c>
      <c r="C23" s="257" t="s">
        <v>708</v>
      </c>
      <c r="D23" s="258"/>
      <c r="E23" s="259"/>
      <c r="F23" s="1"/>
    </row>
    <row r="24" spans="1:6">
      <c r="A24" s="255" t="s">
        <v>709</v>
      </c>
      <c r="B24" s="256">
        <v>5383</v>
      </c>
      <c r="C24" s="257" t="s">
        <v>710</v>
      </c>
      <c r="D24" s="258"/>
      <c r="E24" s="259"/>
      <c r="F24" s="1"/>
    </row>
    <row r="25" spans="1:6">
      <c r="A25" s="255" t="s">
        <v>711</v>
      </c>
      <c r="B25" s="256">
        <v>36060</v>
      </c>
      <c r="C25" s="257" t="s">
        <v>712</v>
      </c>
      <c r="D25" s="258"/>
      <c r="E25" s="259"/>
      <c r="F25" s="1"/>
    </row>
    <row r="26" spans="1:6">
      <c r="A26" s="255" t="s">
        <v>713</v>
      </c>
      <c r="B26" s="256">
        <v>287</v>
      </c>
      <c r="C26" s="257" t="s">
        <v>714</v>
      </c>
      <c r="D26" s="258"/>
      <c r="E26" s="259"/>
      <c r="F26" s="1"/>
    </row>
    <row r="27" spans="1:6">
      <c r="A27" s="255" t="s">
        <v>715</v>
      </c>
      <c r="B27" s="256">
        <v>919</v>
      </c>
      <c r="C27" s="257" t="s">
        <v>716</v>
      </c>
      <c r="D27" s="258"/>
      <c r="E27" s="259"/>
      <c r="F27" s="1"/>
    </row>
    <row r="28" spans="1:6">
      <c r="A28" s="255" t="s">
        <v>717</v>
      </c>
      <c r="B28" s="256">
        <v>39589</v>
      </c>
      <c r="C28" s="257" t="s">
        <v>718</v>
      </c>
      <c r="D28" s="258"/>
      <c r="E28" s="259"/>
      <c r="F28" s="1"/>
    </row>
    <row r="29" spans="1:6">
      <c r="A29" s="255" t="s">
        <v>719</v>
      </c>
      <c r="B29" s="256">
        <v>25034</v>
      </c>
      <c r="C29" s="257" t="s">
        <v>720</v>
      </c>
      <c r="D29" s="258"/>
      <c r="E29" s="259"/>
      <c r="F29" s="1"/>
    </row>
    <row r="30" spans="1:6">
      <c r="A30" s="255" t="s">
        <v>721</v>
      </c>
      <c r="B30" s="256">
        <v>2779</v>
      </c>
      <c r="C30" s="257" t="s">
        <v>722</v>
      </c>
      <c r="D30" s="258"/>
      <c r="E30" s="259"/>
      <c r="F30" s="1"/>
    </row>
    <row r="31" spans="1:6">
      <c r="A31" s="255" t="s">
        <v>723</v>
      </c>
      <c r="B31" s="256">
        <v>37745</v>
      </c>
      <c r="C31" s="257" t="s">
        <v>724</v>
      </c>
      <c r="D31" s="258"/>
      <c r="E31" s="259"/>
      <c r="F31" s="1"/>
    </row>
    <row r="32" spans="1:6">
      <c r="A32" s="255" t="s">
        <v>725</v>
      </c>
      <c r="B32" s="256">
        <v>8968</v>
      </c>
      <c r="C32" s="257" t="s">
        <v>726</v>
      </c>
      <c r="D32" s="258"/>
      <c r="E32" s="259"/>
      <c r="F32" s="1"/>
    </row>
    <row r="33" spans="1:6">
      <c r="A33" s="255" t="s">
        <v>727</v>
      </c>
      <c r="B33" s="256">
        <v>12890</v>
      </c>
      <c r="C33" s="257" t="s">
        <v>728</v>
      </c>
      <c r="D33" s="258"/>
      <c r="E33" s="259"/>
      <c r="F33" s="1"/>
    </row>
    <row r="34" spans="1:6">
      <c r="A34" s="255" t="s">
        <v>729</v>
      </c>
      <c r="B34" s="256">
        <v>18700</v>
      </c>
      <c r="C34" s="257" t="s">
        <v>730</v>
      </c>
      <c r="D34" s="258"/>
      <c r="E34" s="259"/>
      <c r="F34" s="1"/>
    </row>
    <row r="35" spans="1:6">
      <c r="A35" s="255" t="s">
        <v>731</v>
      </c>
      <c r="B35" s="256">
        <v>575</v>
      </c>
      <c r="C35" s="257" t="s">
        <v>732</v>
      </c>
      <c r="D35" s="258"/>
      <c r="E35" s="259"/>
      <c r="F35" s="1"/>
    </row>
    <row r="36" hidden="1" spans="1:6">
      <c r="A36" s="255"/>
      <c r="B36" s="256"/>
      <c r="C36" s="257" t="s">
        <v>733</v>
      </c>
      <c r="D36" s="258"/>
      <c r="E36" s="259"/>
      <c r="F36" s="1"/>
    </row>
    <row r="37" hidden="1" spans="1:6">
      <c r="A37" s="255"/>
      <c r="B37" s="256"/>
      <c r="C37" s="257" t="s">
        <v>734</v>
      </c>
      <c r="D37" s="258"/>
      <c r="E37" s="259"/>
      <c r="F37" s="1"/>
    </row>
    <row r="38" hidden="1" spans="1:6">
      <c r="A38" s="255"/>
      <c r="B38" s="256"/>
      <c r="C38" s="257" t="s">
        <v>735</v>
      </c>
      <c r="D38" s="258"/>
      <c r="E38" s="259"/>
      <c r="F38" s="1"/>
    </row>
    <row r="39" hidden="1" spans="1:6">
      <c r="A39" s="255"/>
      <c r="B39" s="256"/>
      <c r="C39" s="257" t="s">
        <v>736</v>
      </c>
      <c r="D39" s="258"/>
      <c r="E39" s="259"/>
      <c r="F39" s="1"/>
    </row>
    <row r="40" hidden="1" spans="1:6">
      <c r="A40" s="255"/>
      <c r="B40" s="256"/>
      <c r="C40" s="257" t="s">
        <v>737</v>
      </c>
      <c r="D40" s="258"/>
      <c r="E40" s="259"/>
      <c r="F40" s="1"/>
    </row>
    <row r="41" hidden="1" spans="1:6">
      <c r="A41" s="255"/>
      <c r="B41" s="256"/>
      <c r="C41" s="257" t="s">
        <v>738</v>
      </c>
      <c r="D41" s="258"/>
      <c r="E41" s="259"/>
      <c r="F41" s="1"/>
    </row>
    <row r="42" hidden="1" spans="1:6">
      <c r="A42" s="255"/>
      <c r="B42" s="256"/>
      <c r="C42" s="257" t="s">
        <v>739</v>
      </c>
      <c r="D42" s="258"/>
      <c r="E42" s="259"/>
      <c r="F42" s="1"/>
    </row>
    <row r="43" hidden="1" spans="1:6">
      <c r="A43" s="255"/>
      <c r="B43" s="256"/>
      <c r="C43" s="257" t="s">
        <v>740</v>
      </c>
      <c r="D43" s="258"/>
      <c r="E43" s="259"/>
      <c r="F43" s="1"/>
    </row>
    <row r="44" hidden="1" spans="1:6">
      <c r="A44" s="255"/>
      <c r="B44" s="256"/>
      <c r="C44" s="257" t="s">
        <v>741</v>
      </c>
      <c r="D44" s="258"/>
      <c r="E44" s="259"/>
      <c r="F44" s="1"/>
    </row>
    <row r="45" hidden="1" spans="1:6">
      <c r="A45" s="255"/>
      <c r="B45" s="256"/>
      <c r="C45" s="257" t="s">
        <v>742</v>
      </c>
      <c r="D45" s="258"/>
      <c r="E45" s="259"/>
      <c r="F45" s="1"/>
    </row>
    <row r="46" hidden="1" spans="1:6">
      <c r="A46" s="255"/>
      <c r="B46" s="256"/>
      <c r="C46" s="257" t="s">
        <v>743</v>
      </c>
      <c r="D46" s="258"/>
      <c r="E46" s="259"/>
      <c r="F46" s="1"/>
    </row>
    <row r="47" hidden="1" spans="1:6">
      <c r="A47" s="255"/>
      <c r="B47" s="256"/>
      <c r="C47" s="257" t="s">
        <v>744</v>
      </c>
      <c r="D47" s="258"/>
      <c r="E47" s="259"/>
      <c r="F47" s="1"/>
    </row>
    <row r="48" hidden="1" spans="1:6">
      <c r="A48" s="255"/>
      <c r="B48" s="256"/>
      <c r="C48" s="257" t="s">
        <v>745</v>
      </c>
      <c r="D48" s="258">
        <v>7754</v>
      </c>
      <c r="E48" s="259"/>
      <c r="F48" s="1"/>
    </row>
    <row r="49" spans="1:4">
      <c r="A49" s="251" t="s">
        <v>746</v>
      </c>
      <c r="B49" s="252">
        <v>203539</v>
      </c>
      <c r="C49" s="253" t="s">
        <v>747</v>
      </c>
      <c r="D49" s="254">
        <v>15438</v>
      </c>
    </row>
    <row r="50" spans="1:4">
      <c r="A50" s="255" t="s">
        <v>748</v>
      </c>
      <c r="B50" s="256">
        <v>15</v>
      </c>
      <c r="C50" s="257" t="s">
        <v>748</v>
      </c>
      <c r="D50" s="258">
        <v>1607</v>
      </c>
    </row>
    <row r="51" spans="1:4">
      <c r="A51" s="255" t="s">
        <v>749</v>
      </c>
      <c r="B51" s="256"/>
      <c r="C51" s="257" t="s">
        <v>749</v>
      </c>
      <c r="D51" s="258"/>
    </row>
    <row r="52" spans="1:4">
      <c r="A52" s="255" t="s">
        <v>750</v>
      </c>
      <c r="B52" s="256">
        <v>4</v>
      </c>
      <c r="C52" s="257" t="s">
        <v>750</v>
      </c>
      <c r="D52" s="258"/>
    </row>
    <row r="53" spans="1:4">
      <c r="A53" s="255" t="s">
        <v>751</v>
      </c>
      <c r="B53" s="256"/>
      <c r="C53" s="257" t="s">
        <v>751</v>
      </c>
      <c r="D53" s="258">
        <v>100</v>
      </c>
    </row>
    <row r="54" spans="1:4">
      <c r="A54" s="255" t="s">
        <v>752</v>
      </c>
      <c r="B54" s="256">
        <v>1083</v>
      </c>
      <c r="C54" s="257" t="s">
        <v>752</v>
      </c>
      <c r="D54" s="258"/>
    </row>
    <row r="55" spans="1:4">
      <c r="A55" s="255" t="s">
        <v>753</v>
      </c>
      <c r="B55" s="256">
        <v>6948</v>
      </c>
      <c r="C55" s="257" t="s">
        <v>753</v>
      </c>
      <c r="D55" s="258"/>
    </row>
    <row r="56" spans="1:4">
      <c r="A56" s="255" t="s">
        <v>754</v>
      </c>
      <c r="B56" s="256">
        <v>23</v>
      </c>
      <c r="C56" s="257" t="s">
        <v>754</v>
      </c>
      <c r="D56" s="258">
        <v>255</v>
      </c>
    </row>
    <row r="57" spans="1:4">
      <c r="A57" s="255" t="s">
        <v>755</v>
      </c>
      <c r="B57" s="256">
        <v>151</v>
      </c>
      <c r="C57" s="257" t="s">
        <v>755</v>
      </c>
      <c r="D57" s="258">
        <v>1561</v>
      </c>
    </row>
    <row r="58" spans="1:4">
      <c r="A58" s="255" t="s">
        <v>756</v>
      </c>
      <c r="B58" s="256">
        <v>1112</v>
      </c>
      <c r="C58" s="257" t="s">
        <v>756</v>
      </c>
      <c r="D58" s="258"/>
    </row>
    <row r="59" spans="1:4">
      <c r="A59" s="255" t="s">
        <v>757</v>
      </c>
      <c r="B59" s="256">
        <v>64252</v>
      </c>
      <c r="C59" s="257" t="s">
        <v>757</v>
      </c>
      <c r="D59" s="258"/>
    </row>
    <row r="60" spans="1:4">
      <c r="A60" s="255" t="s">
        <v>758</v>
      </c>
      <c r="B60" s="256">
        <v>6338</v>
      </c>
      <c r="C60" s="257" t="s">
        <v>758</v>
      </c>
      <c r="D60" s="258">
        <v>470</v>
      </c>
    </row>
    <row r="61" spans="1:4">
      <c r="A61" s="255" t="s">
        <v>759</v>
      </c>
      <c r="B61" s="256">
        <v>17368</v>
      </c>
      <c r="C61" s="257" t="s">
        <v>759</v>
      </c>
      <c r="D61" s="258">
        <v>3580</v>
      </c>
    </row>
    <row r="62" spans="1:4">
      <c r="A62" s="255" t="s">
        <v>760</v>
      </c>
      <c r="B62" s="256">
        <v>77753</v>
      </c>
      <c r="C62" s="257" t="s">
        <v>760</v>
      </c>
      <c r="D62" s="258"/>
    </row>
    <row r="63" spans="1:4">
      <c r="A63" s="255" t="s">
        <v>761</v>
      </c>
      <c r="B63" s="256">
        <v>4609</v>
      </c>
      <c r="C63" s="257" t="s">
        <v>762</v>
      </c>
      <c r="D63" s="258">
        <v>1000</v>
      </c>
    </row>
    <row r="64" spans="1:4">
      <c r="A64" s="255" t="s">
        <v>763</v>
      </c>
      <c r="B64" s="256">
        <v>2226</v>
      </c>
      <c r="C64" s="257" t="s">
        <v>763</v>
      </c>
      <c r="D64" s="258"/>
    </row>
    <row r="65" spans="1:4">
      <c r="A65" s="255" t="s">
        <v>764</v>
      </c>
      <c r="B65" s="256"/>
      <c r="C65" s="257" t="s">
        <v>764</v>
      </c>
      <c r="D65" s="258"/>
    </row>
    <row r="66" spans="1:4">
      <c r="A66" s="255" t="s">
        <v>765</v>
      </c>
      <c r="B66" s="256">
        <v>8251</v>
      </c>
      <c r="C66" s="257" t="s">
        <v>765</v>
      </c>
      <c r="D66" s="258">
        <v>500</v>
      </c>
    </row>
    <row r="67" spans="1:4">
      <c r="A67" s="255" t="s">
        <v>766</v>
      </c>
      <c r="B67" s="256">
        <v>11071</v>
      </c>
      <c r="C67" s="257" t="s">
        <v>766</v>
      </c>
      <c r="D67" s="258">
        <v>6307</v>
      </c>
    </row>
    <row r="68" spans="1:4">
      <c r="A68" s="255" t="s">
        <v>767</v>
      </c>
      <c r="B68" s="256"/>
      <c r="C68" s="257" t="s">
        <v>767</v>
      </c>
      <c r="D68" s="258"/>
    </row>
    <row r="69" spans="1:4">
      <c r="A69" s="255" t="s">
        <v>768</v>
      </c>
      <c r="B69" s="256">
        <v>2335</v>
      </c>
      <c r="C69" s="257" t="s">
        <v>768</v>
      </c>
      <c r="D69" s="258">
        <v>58</v>
      </c>
    </row>
    <row r="70" ht="14.25" spans="1:4">
      <c r="A70" s="260" t="s">
        <v>81</v>
      </c>
      <c r="B70" s="261"/>
      <c r="C70" s="262" t="s">
        <v>769</v>
      </c>
      <c r="D70" s="263"/>
    </row>
  </sheetData>
  <mergeCells count="1">
    <mergeCell ref="A2:D2"/>
  </mergeCells>
  <printOptions horizontalCentered="1"/>
  <pageMargins left="0.590277777777778" right="0.590277777777778" top="0.751388888888889" bottom="0.590277777777778" header="0.298611111111111" footer="0.298611111111111"/>
  <pageSetup paperSize="9" scale="92" orientation="portrait" horizontalDpi="600" verticalDpi="300"/>
  <headerFooter>
    <oddFooter>&amp;C第 &amp;P 页，共 &amp;N 页</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1"/>
  <dimension ref="A1:D34"/>
  <sheetViews>
    <sheetView workbookViewId="0">
      <selection activeCell="F4" sqref="F4"/>
    </sheetView>
  </sheetViews>
  <sheetFormatPr defaultColWidth="9" defaultRowHeight="13.5" outlineLevelCol="3"/>
  <cols>
    <col min="1" max="4" width="21.3833333333333" customWidth="1"/>
  </cols>
  <sheetData>
    <row r="1" spans="1:1">
      <c r="A1" s="1" t="s">
        <v>770</v>
      </c>
    </row>
    <row r="2" ht="27" spans="1:4">
      <c r="A2" s="24" t="s">
        <v>771</v>
      </c>
      <c r="B2" s="24"/>
      <c r="C2" s="24"/>
      <c r="D2" s="24"/>
    </row>
    <row r="3" ht="18.75" spans="1:4">
      <c r="A3" s="138" t="s">
        <v>772</v>
      </c>
      <c r="B3" s="138"/>
      <c r="C3" s="138"/>
      <c r="D3" s="138"/>
    </row>
    <row r="4" ht="14.25" spans="4:4">
      <c r="D4" s="74" t="s">
        <v>52</v>
      </c>
    </row>
    <row r="5" ht="23.25" customHeight="1" spans="1:4">
      <c r="A5" s="237" t="s">
        <v>773</v>
      </c>
      <c r="B5" s="238" t="s">
        <v>774</v>
      </c>
      <c r="C5" s="239" t="s">
        <v>775</v>
      </c>
      <c r="D5" s="240" t="s">
        <v>776</v>
      </c>
    </row>
    <row r="6" ht="18.75" customHeight="1" spans="1:4">
      <c r="A6" s="241" t="s">
        <v>774</v>
      </c>
      <c r="B6" s="242">
        <f>SUM(C6:D6)</f>
        <v>79843</v>
      </c>
      <c r="C6" s="243">
        <f>SUM(C7:C33)</f>
        <v>64405</v>
      </c>
      <c r="D6" s="232">
        <f>SUM(D7:D33)</f>
        <v>15438</v>
      </c>
    </row>
    <row r="7" ht="18.75" customHeight="1" spans="1:4">
      <c r="A7" s="151" t="s">
        <v>777</v>
      </c>
      <c r="B7" s="242">
        <v>444</v>
      </c>
      <c r="C7" s="243">
        <v>222</v>
      </c>
      <c r="D7" s="232">
        <v>222</v>
      </c>
    </row>
    <row r="8" ht="18.75" customHeight="1" spans="1:4">
      <c r="A8" s="151" t="s">
        <v>778</v>
      </c>
      <c r="B8" s="242">
        <v>3398</v>
      </c>
      <c r="C8" s="243">
        <v>281</v>
      </c>
      <c r="D8" s="232">
        <v>3117</v>
      </c>
    </row>
    <row r="9" ht="18.75" customHeight="1" spans="1:4">
      <c r="A9" s="151" t="s">
        <v>779</v>
      </c>
      <c r="B9" s="242">
        <v>1033</v>
      </c>
      <c r="C9" s="243">
        <v>616</v>
      </c>
      <c r="D9" s="232">
        <v>417</v>
      </c>
    </row>
    <row r="10" ht="18.75" customHeight="1" spans="1:4">
      <c r="A10" s="151" t="s">
        <v>780</v>
      </c>
      <c r="B10" s="242">
        <v>2010</v>
      </c>
      <c r="C10" s="243">
        <v>461</v>
      </c>
      <c r="D10" s="232">
        <v>1549</v>
      </c>
    </row>
    <row r="11" ht="18.75" customHeight="1" spans="1:4">
      <c r="A11" s="151" t="s">
        <v>781</v>
      </c>
      <c r="B11" s="242">
        <v>2033</v>
      </c>
      <c r="C11" s="243">
        <v>968</v>
      </c>
      <c r="D11" s="232">
        <v>1065</v>
      </c>
    </row>
    <row r="12" ht="18.75" customHeight="1" spans="1:4">
      <c r="A12" s="151" t="s">
        <v>782</v>
      </c>
      <c r="B12" s="242">
        <v>6027</v>
      </c>
      <c r="C12" s="243">
        <v>5753</v>
      </c>
      <c r="D12" s="232">
        <v>274</v>
      </c>
    </row>
    <row r="13" ht="18.75" customHeight="1" spans="1:4">
      <c r="A13" s="151" t="s">
        <v>783</v>
      </c>
      <c r="B13" s="242">
        <v>3194</v>
      </c>
      <c r="C13" s="243">
        <v>2940</v>
      </c>
      <c r="D13" s="232">
        <v>254</v>
      </c>
    </row>
    <row r="14" ht="18.75" customHeight="1" spans="1:4">
      <c r="A14" s="151" t="s">
        <v>784</v>
      </c>
      <c r="B14" s="242">
        <v>898</v>
      </c>
      <c r="C14" s="243">
        <v>616</v>
      </c>
      <c r="D14" s="232">
        <v>282</v>
      </c>
    </row>
    <row r="15" ht="18.75" customHeight="1" spans="1:4">
      <c r="A15" s="151" t="s">
        <v>785</v>
      </c>
      <c r="B15" s="242">
        <v>2096</v>
      </c>
      <c r="C15" s="243">
        <v>1856</v>
      </c>
      <c r="D15" s="232">
        <v>240</v>
      </c>
    </row>
    <row r="16" ht="18.75" customHeight="1" spans="1:4">
      <c r="A16" s="153" t="s">
        <v>786</v>
      </c>
      <c r="B16" s="242">
        <v>3284</v>
      </c>
      <c r="C16" s="243">
        <v>2865</v>
      </c>
      <c r="D16" s="232">
        <v>419</v>
      </c>
    </row>
    <row r="17" ht="18.75" customHeight="1" spans="1:4">
      <c r="A17" s="151" t="s">
        <v>787</v>
      </c>
      <c r="B17" s="242">
        <v>2035</v>
      </c>
      <c r="C17" s="243">
        <v>1790</v>
      </c>
      <c r="D17" s="232">
        <v>245</v>
      </c>
    </row>
    <row r="18" ht="18.75" customHeight="1" spans="1:4">
      <c r="A18" s="151" t="s">
        <v>788</v>
      </c>
      <c r="B18" s="242">
        <v>3002</v>
      </c>
      <c r="C18" s="243">
        <v>2688</v>
      </c>
      <c r="D18" s="232">
        <v>314</v>
      </c>
    </row>
    <row r="19" ht="18.75" customHeight="1" spans="1:4">
      <c r="A19" s="151" t="s">
        <v>789</v>
      </c>
      <c r="B19" s="242">
        <v>1693</v>
      </c>
      <c r="C19" s="243">
        <v>1542</v>
      </c>
      <c r="D19" s="232">
        <v>151</v>
      </c>
    </row>
    <row r="20" ht="18.75" customHeight="1" spans="1:4">
      <c r="A20" s="153" t="s">
        <v>790</v>
      </c>
      <c r="B20" s="242">
        <v>2558</v>
      </c>
      <c r="C20" s="243">
        <v>2308</v>
      </c>
      <c r="D20" s="232">
        <v>250</v>
      </c>
    </row>
    <row r="21" ht="18.75" customHeight="1" spans="1:4">
      <c r="A21" s="153" t="s">
        <v>791</v>
      </c>
      <c r="B21" s="242">
        <v>2569</v>
      </c>
      <c r="C21" s="243">
        <v>2202</v>
      </c>
      <c r="D21" s="232">
        <v>367</v>
      </c>
    </row>
    <row r="22" ht="18.75" customHeight="1" spans="1:4">
      <c r="A22" s="151" t="s">
        <v>792</v>
      </c>
      <c r="B22" s="242">
        <v>1999</v>
      </c>
      <c r="C22" s="243">
        <v>1815</v>
      </c>
      <c r="D22" s="232">
        <v>184</v>
      </c>
    </row>
    <row r="23" ht="18.75" customHeight="1" spans="1:4">
      <c r="A23" s="151" t="s">
        <v>793</v>
      </c>
      <c r="B23" s="242">
        <v>1325</v>
      </c>
      <c r="C23" s="243">
        <v>1089</v>
      </c>
      <c r="D23" s="232">
        <v>236</v>
      </c>
    </row>
    <row r="24" ht="18.75" customHeight="1" spans="1:4">
      <c r="A24" s="151" t="s">
        <v>794</v>
      </c>
      <c r="B24" s="242">
        <v>1655</v>
      </c>
      <c r="C24" s="243">
        <v>1497</v>
      </c>
      <c r="D24" s="232">
        <v>158</v>
      </c>
    </row>
    <row r="25" ht="18.75" customHeight="1" spans="1:4">
      <c r="A25" s="151" t="s">
        <v>795</v>
      </c>
      <c r="B25" s="242">
        <v>4129</v>
      </c>
      <c r="C25" s="243">
        <v>3585</v>
      </c>
      <c r="D25" s="232">
        <v>544</v>
      </c>
    </row>
    <row r="26" ht="18.75" customHeight="1" spans="1:4">
      <c r="A26" s="151" t="s">
        <v>796</v>
      </c>
      <c r="B26" s="242">
        <v>4039</v>
      </c>
      <c r="C26" s="243">
        <v>3749</v>
      </c>
      <c r="D26" s="232">
        <v>290</v>
      </c>
    </row>
    <row r="27" ht="18.75" customHeight="1" spans="1:4">
      <c r="A27" s="151" t="s">
        <v>797</v>
      </c>
      <c r="B27" s="242">
        <v>1578</v>
      </c>
      <c r="C27" s="243">
        <v>1440</v>
      </c>
      <c r="D27" s="232">
        <v>138</v>
      </c>
    </row>
    <row r="28" ht="18.75" customHeight="1" spans="1:4">
      <c r="A28" s="151" t="s">
        <v>798</v>
      </c>
      <c r="B28" s="242">
        <v>1608</v>
      </c>
      <c r="C28" s="243">
        <v>1393</v>
      </c>
      <c r="D28" s="232">
        <v>215</v>
      </c>
    </row>
    <row r="29" ht="18.75" customHeight="1" spans="1:4">
      <c r="A29" s="151" t="s">
        <v>799</v>
      </c>
      <c r="B29" s="242">
        <v>1722</v>
      </c>
      <c r="C29" s="243">
        <v>1537</v>
      </c>
      <c r="D29" s="232">
        <v>185</v>
      </c>
    </row>
    <row r="30" ht="18.75" customHeight="1" spans="1:4">
      <c r="A30" s="151" t="s">
        <v>800</v>
      </c>
      <c r="B30" s="242">
        <v>2862</v>
      </c>
      <c r="C30" s="243">
        <v>2728</v>
      </c>
      <c r="D30" s="232">
        <v>134</v>
      </c>
    </row>
    <row r="31" ht="18.75" customHeight="1" spans="1:4">
      <c r="A31" s="151" t="s">
        <v>801</v>
      </c>
      <c r="B31" s="242">
        <v>1458</v>
      </c>
      <c r="C31" s="243">
        <v>1237</v>
      </c>
      <c r="D31" s="232">
        <v>221</v>
      </c>
    </row>
    <row r="32" ht="18.75" customHeight="1" spans="1:4">
      <c r="A32" s="151" t="s">
        <v>802</v>
      </c>
      <c r="B32" s="242">
        <v>2408</v>
      </c>
      <c r="C32" s="243">
        <v>2078</v>
      </c>
      <c r="D32" s="232">
        <v>330</v>
      </c>
    </row>
    <row r="33" ht="18.75" customHeight="1" spans="1:4">
      <c r="A33" s="154" t="s">
        <v>803</v>
      </c>
      <c r="B33" s="244">
        <v>18786</v>
      </c>
      <c r="C33" s="245">
        <v>15149</v>
      </c>
      <c r="D33" s="236">
        <v>3637</v>
      </c>
    </row>
    <row r="34" ht="36.75" customHeight="1" spans="1:4">
      <c r="A34" s="246" t="s">
        <v>804</v>
      </c>
      <c r="B34" s="246"/>
      <c r="C34" s="246"/>
      <c r="D34" s="246"/>
    </row>
  </sheetData>
  <mergeCells count="3">
    <mergeCell ref="A2:D2"/>
    <mergeCell ref="A3:D3"/>
    <mergeCell ref="A34:D34"/>
  </mergeCells>
  <printOptions horizontalCentered="1"/>
  <pageMargins left="0.590277777777778" right="0.590277777777778" top="0.751388888888889" bottom="0.590277777777778" header="0.298611111111111" footer="0.298611111111111"/>
  <pageSetup paperSize="9" scale="92" orientation="portrait" horizontalDpi="600" verticalDpi="300"/>
  <headerFooter>
    <oddFooter>&amp;C第 &amp;P 页，共 &amp;N 页</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2"/>
  <dimension ref="A1:B27"/>
  <sheetViews>
    <sheetView workbookViewId="0">
      <selection activeCell="E13" sqref="E13"/>
    </sheetView>
  </sheetViews>
  <sheetFormatPr defaultColWidth="9" defaultRowHeight="13.5" outlineLevelCol="1"/>
  <cols>
    <col min="1" max="2" width="44.3833333333333" customWidth="1"/>
  </cols>
  <sheetData>
    <row r="1" spans="1:1">
      <c r="A1" s="1" t="s">
        <v>805</v>
      </c>
    </row>
    <row r="2" ht="27" spans="1:2">
      <c r="A2" s="24" t="s">
        <v>771</v>
      </c>
      <c r="B2" s="24"/>
    </row>
    <row r="3" ht="18.75" spans="1:2">
      <c r="A3" s="138" t="s">
        <v>806</v>
      </c>
      <c r="B3" s="138"/>
    </row>
    <row r="4" ht="17.25" customHeight="1" spans="2:2">
      <c r="B4" s="74" t="s">
        <v>52</v>
      </c>
    </row>
    <row r="5" ht="26.25" customHeight="1" spans="1:2">
      <c r="A5" s="224" t="s">
        <v>807</v>
      </c>
      <c r="B5" s="225" t="s">
        <v>120</v>
      </c>
    </row>
    <row r="6" ht="26.25" customHeight="1" spans="1:2">
      <c r="A6" s="226" t="s">
        <v>808</v>
      </c>
      <c r="B6" s="227" t="s">
        <v>119</v>
      </c>
    </row>
    <row r="7" ht="18.75" customHeight="1" spans="1:2">
      <c r="A7" s="228" t="s">
        <v>809</v>
      </c>
      <c r="B7" s="229">
        <f>B8+B13</f>
        <v>79843</v>
      </c>
    </row>
    <row r="8" ht="18.75" customHeight="1" spans="1:2">
      <c r="A8" s="230" t="s">
        <v>810</v>
      </c>
      <c r="B8" s="229">
        <f>SUM(B9:B12)</f>
        <v>64405</v>
      </c>
    </row>
    <row r="9" ht="18.75" customHeight="1" spans="1:2">
      <c r="A9" s="231" t="s">
        <v>811</v>
      </c>
      <c r="B9" s="232">
        <v>38</v>
      </c>
    </row>
    <row r="10" ht="18.75" customHeight="1" spans="1:2">
      <c r="A10" s="231" t="s">
        <v>812</v>
      </c>
      <c r="B10" s="232">
        <v>32852</v>
      </c>
    </row>
    <row r="11" ht="18.75" customHeight="1" spans="1:2">
      <c r="A11" s="231" t="s">
        <v>813</v>
      </c>
      <c r="B11" s="232">
        <v>23761</v>
      </c>
    </row>
    <row r="12" ht="18.75" customHeight="1" spans="1:2">
      <c r="A12" s="231" t="s">
        <v>814</v>
      </c>
      <c r="B12" s="232">
        <v>7754</v>
      </c>
    </row>
    <row r="13" ht="18.75" customHeight="1" spans="1:2">
      <c r="A13" s="233" t="s">
        <v>815</v>
      </c>
      <c r="B13" s="229">
        <f>SUM(B14:B27)</f>
        <v>15438</v>
      </c>
    </row>
    <row r="14" ht="18.75" customHeight="1" spans="1:2">
      <c r="A14" s="231" t="s">
        <v>816</v>
      </c>
      <c r="B14" s="232">
        <v>30</v>
      </c>
    </row>
    <row r="15" ht="18.75" customHeight="1" spans="1:2">
      <c r="A15" s="231" t="s">
        <v>817</v>
      </c>
      <c r="B15" s="232">
        <v>6307</v>
      </c>
    </row>
    <row r="16" ht="18.75" customHeight="1" spans="1:2">
      <c r="A16" s="234" t="s">
        <v>818</v>
      </c>
      <c r="B16" s="232">
        <v>320</v>
      </c>
    </row>
    <row r="17" ht="18.75" customHeight="1" spans="1:2">
      <c r="A17" s="234" t="s">
        <v>819</v>
      </c>
      <c r="B17" s="232">
        <v>500</v>
      </c>
    </row>
    <row r="18" ht="18.75" customHeight="1" spans="1:2">
      <c r="A18" s="234" t="s">
        <v>820</v>
      </c>
      <c r="B18" s="232">
        <v>290</v>
      </c>
    </row>
    <row r="19" ht="18.75" customHeight="1" spans="1:2">
      <c r="A19" s="234" t="s">
        <v>821</v>
      </c>
      <c r="B19" s="232">
        <v>1000</v>
      </c>
    </row>
    <row r="20" ht="18.75" customHeight="1" spans="1:2">
      <c r="A20" s="234" t="s">
        <v>822</v>
      </c>
      <c r="B20" s="232">
        <v>4439</v>
      </c>
    </row>
    <row r="21" ht="18.75" customHeight="1" spans="1:2">
      <c r="A21" s="234" t="s">
        <v>823</v>
      </c>
      <c r="B21" s="232">
        <v>412</v>
      </c>
    </row>
    <row r="22" ht="18.75" customHeight="1" spans="1:2">
      <c r="A22" s="234" t="s">
        <v>824</v>
      </c>
      <c r="B22" s="232">
        <f>290+4</f>
        <v>294</v>
      </c>
    </row>
    <row r="23" ht="18.75" customHeight="1" spans="1:2">
      <c r="A23" s="234" t="s">
        <v>825</v>
      </c>
      <c r="B23" s="232">
        <v>112</v>
      </c>
    </row>
    <row r="24" ht="18.75" customHeight="1" spans="1:2">
      <c r="A24" s="234" t="s">
        <v>826</v>
      </c>
      <c r="B24" s="232">
        <v>100</v>
      </c>
    </row>
    <row r="25" ht="18.75" customHeight="1" spans="1:2">
      <c r="A25" s="234" t="s">
        <v>827</v>
      </c>
      <c r="B25" s="232">
        <v>230</v>
      </c>
    </row>
    <row r="26" ht="18.75" customHeight="1" spans="1:2">
      <c r="A26" s="234" t="s">
        <v>828</v>
      </c>
      <c r="B26" s="232">
        <v>255</v>
      </c>
    </row>
    <row r="27" ht="18.75" customHeight="1" spans="1:2">
      <c r="A27" s="235" t="s">
        <v>829</v>
      </c>
      <c r="B27" s="236">
        <v>1149</v>
      </c>
    </row>
  </sheetData>
  <mergeCells count="2">
    <mergeCell ref="A2:B2"/>
    <mergeCell ref="A3:B3"/>
  </mergeCells>
  <printOptions horizontalCentered="1"/>
  <pageMargins left="0.590277777777778" right="0.590277777777778" top="0.751388888888889" bottom="0.590277777777778" header="0.298611111111111" footer="0.298611111111111"/>
  <pageSetup paperSize="9" scale="92" orientation="portrait" horizontalDpi="600" verticalDpi="300"/>
  <headerFooter>
    <oddFooter>&amp;C第 &amp;P 页，共 &amp;N 页</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3"/>
  <dimension ref="A2:A3"/>
  <sheetViews>
    <sheetView workbookViewId="0">
      <selection activeCell="F4" sqref="F4"/>
    </sheetView>
  </sheetViews>
  <sheetFormatPr defaultColWidth="9" defaultRowHeight="13.5" outlineLevelRow="2"/>
  <cols>
    <col min="1" max="1" width="95" customWidth="1"/>
    <col min="3" max="4" width="12.625"/>
  </cols>
  <sheetData>
    <row r="2" ht="45" customHeight="1" spans="1:1">
      <c r="A2" s="24" t="s">
        <v>830</v>
      </c>
    </row>
    <row r="3" ht="354" customHeight="1" spans="1:1">
      <c r="A3" s="223" t="s">
        <v>831</v>
      </c>
    </row>
  </sheetData>
  <printOptions horizontalCentered="1"/>
  <pageMargins left="0.590277777777778" right="0.590277777777778" top="0.751388888888889" bottom="0.590277777777778" header="0.298611111111111" footer="0.298611111111111"/>
  <pageSetup paperSize="9" scale="92" orientation="portrait" horizontalDpi="600" verticalDpi="300"/>
  <headerFooter>
    <oddFooter>&amp;C第 &amp;P 页，共 &amp;N 页</oddFooter>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4">
    <pageSetUpPr fitToPage="1"/>
  </sheetPr>
  <dimension ref="A1:P73"/>
  <sheetViews>
    <sheetView workbookViewId="0">
      <selection activeCell="S6" sqref="S6"/>
    </sheetView>
  </sheetViews>
  <sheetFormatPr defaultColWidth="9" defaultRowHeight="13.5"/>
  <cols>
    <col min="1" max="1" width="19.8833333333333" customWidth="1"/>
    <col min="2" max="2" width="12.1333333333333" customWidth="1"/>
    <col min="3" max="3" width="13.75" customWidth="1"/>
    <col min="4" max="6" width="14.6333333333333" customWidth="1"/>
    <col min="7" max="7" width="12.625"/>
    <col min="9" max="9" width="20.6333333333333" customWidth="1"/>
    <col min="10" max="13" width="14.5" customWidth="1"/>
    <col min="14" max="14" width="14.5" style="1" customWidth="1"/>
    <col min="15" max="16" width="8.63333333333333" customWidth="1"/>
  </cols>
  <sheetData>
    <row r="1" spans="1:1">
      <c r="A1" t="s">
        <v>832</v>
      </c>
    </row>
    <row r="2" ht="27" spans="2:14">
      <c r="B2" s="24" t="s">
        <v>833</v>
      </c>
      <c r="C2" s="24"/>
      <c r="D2" s="24"/>
      <c r="E2" s="24"/>
      <c r="F2" s="24"/>
      <c r="G2" s="24"/>
      <c r="H2" s="24"/>
      <c r="I2" s="24"/>
      <c r="J2" s="24"/>
      <c r="K2" s="24"/>
      <c r="L2" s="24"/>
      <c r="M2" s="24"/>
      <c r="N2" s="2"/>
    </row>
    <row r="4" ht="14.25" spans="15:16">
      <c r="O4" s="210" t="s">
        <v>52</v>
      </c>
      <c r="P4" s="210"/>
    </row>
    <row r="5" ht="58.5" customHeight="1" spans="1:16">
      <c r="A5" s="188" t="s">
        <v>834</v>
      </c>
      <c r="B5" s="43" t="s">
        <v>116</v>
      </c>
      <c r="C5" s="43" t="s">
        <v>835</v>
      </c>
      <c r="D5" s="43" t="s">
        <v>118</v>
      </c>
      <c r="E5" s="43" t="s">
        <v>119</v>
      </c>
      <c r="F5" s="43" t="s">
        <v>120</v>
      </c>
      <c r="G5" s="43" t="s">
        <v>836</v>
      </c>
      <c r="H5" s="44" t="s">
        <v>837</v>
      </c>
      <c r="I5" s="188" t="s">
        <v>179</v>
      </c>
      <c r="J5" s="43" t="s">
        <v>116</v>
      </c>
      <c r="K5" s="43" t="s">
        <v>835</v>
      </c>
      <c r="L5" s="43" t="s">
        <v>118</v>
      </c>
      <c r="M5" s="43" t="s">
        <v>119</v>
      </c>
      <c r="N5" s="211" t="s">
        <v>120</v>
      </c>
      <c r="O5" s="43" t="s">
        <v>836</v>
      </c>
      <c r="P5" s="44" t="s">
        <v>837</v>
      </c>
    </row>
    <row r="6" ht="32.25" customHeight="1" spans="1:16">
      <c r="A6" s="189" t="s">
        <v>838</v>
      </c>
      <c r="B6" s="190">
        <f>B7+B14</f>
        <v>516820</v>
      </c>
      <c r="C6" s="190">
        <f>C7+C14</f>
        <v>814814</v>
      </c>
      <c r="D6" s="190">
        <f>D7+D14</f>
        <v>829920</v>
      </c>
      <c r="E6" s="190">
        <f>E7+E14</f>
        <v>965166</v>
      </c>
      <c r="F6" s="190">
        <f>F7+F14</f>
        <v>965166</v>
      </c>
      <c r="G6" s="191" t="s">
        <v>125</v>
      </c>
      <c r="H6" s="192" t="s">
        <v>125</v>
      </c>
      <c r="I6" s="212" t="s">
        <v>124</v>
      </c>
      <c r="J6" s="190">
        <f>J7+J14</f>
        <v>516820</v>
      </c>
      <c r="K6" s="190">
        <f>K7+K14</f>
        <v>814814</v>
      </c>
      <c r="L6" s="190" t="e">
        <f>L7+L14</f>
        <v>#REF!</v>
      </c>
      <c r="M6" s="190">
        <f>M7+M14</f>
        <v>965166</v>
      </c>
      <c r="N6" s="194">
        <f>N7+N14</f>
        <v>965166</v>
      </c>
      <c r="O6" s="213" t="s">
        <v>125</v>
      </c>
      <c r="P6" s="214" t="s">
        <v>125</v>
      </c>
    </row>
    <row r="7" ht="32.25" customHeight="1" spans="1:16">
      <c r="A7" s="193" t="s">
        <v>126</v>
      </c>
      <c r="B7" s="190">
        <f>SUM(SUM(B8:B10))</f>
        <v>220000</v>
      </c>
      <c r="C7" s="190">
        <f>SUM(SUM(C8:C10))</f>
        <v>319298</v>
      </c>
      <c r="D7" s="190">
        <f>SUM(SUM(D8:D10))</f>
        <v>319298</v>
      </c>
      <c r="E7" s="190">
        <f>SUM(SUM(E8:E10))</f>
        <v>454544</v>
      </c>
      <c r="F7" s="194">
        <f>SUM(SUM(F8:F10))</f>
        <v>454544</v>
      </c>
      <c r="G7" s="195">
        <v>78.5</v>
      </c>
      <c r="H7" s="196">
        <v>141.3</v>
      </c>
      <c r="I7" s="215" t="s">
        <v>127</v>
      </c>
      <c r="J7" s="190">
        <f>SUM(J8:J13)</f>
        <v>340790</v>
      </c>
      <c r="K7" s="190">
        <f>SUM(K8:K13)</f>
        <v>638784</v>
      </c>
      <c r="L7" s="190" t="e">
        <f>SUM(L8:L13)</f>
        <v>#REF!</v>
      </c>
      <c r="M7" s="190">
        <f>SUM(M8:M13)</f>
        <v>629539</v>
      </c>
      <c r="N7" s="194">
        <f>SUM(N8:N13)</f>
        <v>629539</v>
      </c>
      <c r="O7" s="216" t="e">
        <f>N7/L7*100</f>
        <v>#REF!</v>
      </c>
      <c r="P7" s="214">
        <v>95</v>
      </c>
    </row>
    <row r="8" ht="32.25" customHeight="1" spans="1:16">
      <c r="A8" s="197" t="s">
        <v>839</v>
      </c>
      <c r="B8" s="198">
        <v>5000</v>
      </c>
      <c r="C8" s="198">
        <v>11880</v>
      </c>
      <c r="D8" s="198">
        <v>11880</v>
      </c>
      <c r="E8" s="199">
        <v>602</v>
      </c>
      <c r="F8" s="199">
        <v>602</v>
      </c>
      <c r="G8" s="200">
        <f t="shared" ref="G8:G10" si="0">F8/D8*100</f>
        <v>5.06734006734007</v>
      </c>
      <c r="H8" s="201">
        <v>5.52040348464007</v>
      </c>
      <c r="I8" s="197" t="s">
        <v>840</v>
      </c>
      <c r="J8" s="198">
        <v>7786</v>
      </c>
      <c r="K8" s="198">
        <v>7786</v>
      </c>
      <c r="L8" s="198">
        <f>N8</f>
        <v>5007</v>
      </c>
      <c r="M8" s="198">
        <v>5007</v>
      </c>
      <c r="N8" s="199">
        <v>5007</v>
      </c>
      <c r="O8" s="217">
        <f t="shared" ref="O8:O13" si="1">N8/L8*100</f>
        <v>100</v>
      </c>
      <c r="P8" s="218">
        <v>88.8</v>
      </c>
    </row>
    <row r="9" ht="32.25" customHeight="1" spans="1:16">
      <c r="A9" s="197" t="s">
        <v>841</v>
      </c>
      <c r="B9" s="198">
        <v>195000</v>
      </c>
      <c r="C9" s="198">
        <v>286818</v>
      </c>
      <c r="D9" s="198">
        <v>286818</v>
      </c>
      <c r="E9" s="199">
        <v>446542</v>
      </c>
      <c r="F9" s="199">
        <v>446542</v>
      </c>
      <c r="G9" s="200">
        <f t="shared" si="0"/>
        <v>155.688276189082</v>
      </c>
      <c r="H9" s="201">
        <v>150.333631840126</v>
      </c>
      <c r="I9" s="197" t="s">
        <v>842</v>
      </c>
      <c r="J9" s="198">
        <v>202161</v>
      </c>
      <c r="K9" s="198">
        <v>296455</v>
      </c>
      <c r="L9" s="198" t="e">
        <f>N9+#REF!-122260</f>
        <v>#REF!</v>
      </c>
      <c r="M9" s="198">
        <v>346399</v>
      </c>
      <c r="N9" s="199">
        <v>346399</v>
      </c>
      <c r="O9" s="217" t="e">
        <f t="shared" si="1"/>
        <v>#REF!</v>
      </c>
      <c r="P9" s="218">
        <v>105.8</v>
      </c>
    </row>
    <row r="10" ht="32.25" customHeight="1" spans="1:16">
      <c r="A10" s="197" t="s">
        <v>843</v>
      </c>
      <c r="B10" s="198">
        <v>20000</v>
      </c>
      <c r="C10" s="198">
        <v>20600</v>
      </c>
      <c r="D10" s="198">
        <v>20600</v>
      </c>
      <c r="E10" s="199">
        <v>7400</v>
      </c>
      <c r="F10" s="199">
        <v>7400</v>
      </c>
      <c r="G10" s="200">
        <f t="shared" si="0"/>
        <v>35.9223300970874</v>
      </c>
      <c r="H10" s="201">
        <v>53.475935828877</v>
      </c>
      <c r="I10" s="197" t="s">
        <v>844</v>
      </c>
      <c r="J10" s="198">
        <v>71840</v>
      </c>
      <c r="K10" s="198">
        <v>75540</v>
      </c>
      <c r="L10" s="198">
        <f>N10</f>
        <v>23338</v>
      </c>
      <c r="M10" s="198">
        <v>23338</v>
      </c>
      <c r="N10" s="199">
        <v>23338</v>
      </c>
      <c r="O10" s="217">
        <f t="shared" si="1"/>
        <v>100</v>
      </c>
      <c r="P10" s="218">
        <v>280.3</v>
      </c>
    </row>
    <row r="11" ht="32.25" customHeight="1" spans="1:16">
      <c r="A11" s="202"/>
      <c r="B11" s="84"/>
      <c r="C11" s="84"/>
      <c r="D11" s="84"/>
      <c r="E11" s="84"/>
      <c r="F11" s="200"/>
      <c r="G11" s="84"/>
      <c r="H11" s="98"/>
      <c r="I11" s="197" t="s">
        <v>845</v>
      </c>
      <c r="J11" s="198">
        <v>4472</v>
      </c>
      <c r="K11" s="198">
        <v>204472</v>
      </c>
      <c r="L11" s="198" t="e">
        <f>N11+#REF!</f>
        <v>#REF!</v>
      </c>
      <c r="M11" s="198">
        <v>203024</v>
      </c>
      <c r="N11" s="199">
        <v>203024</v>
      </c>
      <c r="O11" s="217" t="e">
        <f t="shared" si="1"/>
        <v>#REF!</v>
      </c>
      <c r="P11" s="218">
        <v>74.4</v>
      </c>
    </row>
    <row r="12" ht="32.25" customHeight="1" spans="1:16">
      <c r="A12" s="202"/>
      <c r="B12" s="84"/>
      <c r="C12" s="84"/>
      <c r="D12" s="84"/>
      <c r="E12" s="84"/>
      <c r="F12" s="200"/>
      <c r="G12" s="84"/>
      <c r="H12" s="98"/>
      <c r="I12" s="197" t="s">
        <v>846</v>
      </c>
      <c r="J12" s="198">
        <v>54531</v>
      </c>
      <c r="K12" s="198">
        <v>54531</v>
      </c>
      <c r="L12" s="198" t="e">
        <f>N12+#REF!</f>
        <v>#REF!</v>
      </c>
      <c r="M12" s="198">
        <v>51768</v>
      </c>
      <c r="N12" s="199">
        <v>51768</v>
      </c>
      <c r="O12" s="217" t="e">
        <f t="shared" si="1"/>
        <v>#REF!</v>
      </c>
      <c r="P12" s="218">
        <v>127.5</v>
      </c>
    </row>
    <row r="13" ht="32.25" customHeight="1" spans="1:16">
      <c r="A13" s="202"/>
      <c r="B13" s="84"/>
      <c r="C13" s="84"/>
      <c r="D13" s="84"/>
      <c r="E13" s="84"/>
      <c r="F13" s="200"/>
      <c r="G13" s="84"/>
      <c r="H13" s="98"/>
      <c r="I13" s="197" t="s">
        <v>847</v>
      </c>
      <c r="J13" s="198"/>
      <c r="K13" s="198"/>
      <c r="L13" s="198" t="e">
        <f>N13+#REF!</f>
        <v>#REF!</v>
      </c>
      <c r="M13" s="198">
        <v>3</v>
      </c>
      <c r="N13" s="199">
        <v>3</v>
      </c>
      <c r="O13" s="217" t="e">
        <f t="shared" si="1"/>
        <v>#REF!</v>
      </c>
      <c r="P13" s="218">
        <v>50</v>
      </c>
    </row>
    <row r="14" ht="32.25" customHeight="1" spans="1:16">
      <c r="A14" s="203" t="s">
        <v>153</v>
      </c>
      <c r="B14" s="190">
        <f>SUM(B15:B17)+B20+B21</f>
        <v>296820</v>
      </c>
      <c r="C14" s="190">
        <f>SUM(C15:C17)+C20+C21</f>
        <v>495516</v>
      </c>
      <c r="D14" s="190">
        <f>SUM(D15:D17)+D20+D21</f>
        <v>510622</v>
      </c>
      <c r="E14" s="190">
        <f>SUM(E15:E17)+E20+E21</f>
        <v>510622</v>
      </c>
      <c r="F14" s="190">
        <f>SUM(F15:F17)+F20+F21</f>
        <v>510622</v>
      </c>
      <c r="G14" s="191" t="s">
        <v>125</v>
      </c>
      <c r="H14" s="192" t="s">
        <v>125</v>
      </c>
      <c r="I14" s="219" t="s">
        <v>154</v>
      </c>
      <c r="J14" s="190">
        <f>SUM(J15:J17)+J20+J21</f>
        <v>176030</v>
      </c>
      <c r="K14" s="190">
        <f>SUM(K15:K17)+K20+K21</f>
        <v>176030</v>
      </c>
      <c r="L14" s="190">
        <f>SUM(L15:L17)+L20+L21</f>
        <v>149752</v>
      </c>
      <c r="M14" s="190">
        <f>SUM(M15:M17)+M20+M21</f>
        <v>335627</v>
      </c>
      <c r="N14" s="190">
        <f>SUM(N15:N17)+N20+N21</f>
        <v>335627</v>
      </c>
      <c r="O14" s="191" t="s">
        <v>125</v>
      </c>
      <c r="P14" s="192" t="s">
        <v>125</v>
      </c>
    </row>
    <row r="15" ht="27.75" customHeight="1" spans="1:16">
      <c r="A15" s="204" t="s">
        <v>155</v>
      </c>
      <c r="B15" s="198">
        <v>79990</v>
      </c>
      <c r="C15" s="198">
        <v>79990</v>
      </c>
      <c r="D15" s="198">
        <v>125139</v>
      </c>
      <c r="E15" s="198">
        <v>125139</v>
      </c>
      <c r="F15" s="198">
        <v>125139</v>
      </c>
      <c r="G15" s="191" t="s">
        <v>125</v>
      </c>
      <c r="H15" s="192" t="s">
        <v>125</v>
      </c>
      <c r="I15" s="220" t="s">
        <v>156</v>
      </c>
      <c r="J15" s="198">
        <v>35010</v>
      </c>
      <c r="K15" s="198">
        <v>35010</v>
      </c>
      <c r="L15" s="198">
        <v>36296</v>
      </c>
      <c r="M15" s="198">
        <v>36296</v>
      </c>
      <c r="N15" s="199">
        <v>36296</v>
      </c>
      <c r="O15" s="191" t="s">
        <v>125</v>
      </c>
      <c r="P15" s="192" t="s">
        <v>125</v>
      </c>
    </row>
    <row r="16" ht="27.75" customHeight="1" spans="1:16">
      <c r="A16" s="205" t="s">
        <v>157</v>
      </c>
      <c r="B16" s="198">
        <v>60397</v>
      </c>
      <c r="C16" s="198">
        <v>59093</v>
      </c>
      <c r="D16" s="198">
        <v>29051</v>
      </c>
      <c r="E16" s="198">
        <v>29051</v>
      </c>
      <c r="F16" s="198">
        <v>29051</v>
      </c>
      <c r="G16" s="191" t="s">
        <v>125</v>
      </c>
      <c r="H16" s="192" t="s">
        <v>125</v>
      </c>
      <c r="I16" s="220" t="s">
        <v>158</v>
      </c>
      <c r="J16" s="198"/>
      <c r="K16" s="198"/>
      <c r="L16" s="198">
        <v>62541</v>
      </c>
      <c r="M16" s="198">
        <v>62541</v>
      </c>
      <c r="N16" s="199">
        <v>62541</v>
      </c>
      <c r="O16" s="191" t="s">
        <v>125</v>
      </c>
      <c r="P16" s="192" t="s">
        <v>125</v>
      </c>
    </row>
    <row r="17" ht="27.75" customHeight="1" spans="1:16">
      <c r="A17" s="205" t="s">
        <v>848</v>
      </c>
      <c r="B17" s="198">
        <v>8700</v>
      </c>
      <c r="C17" s="198">
        <v>208700</v>
      </c>
      <c r="D17" s="198">
        <v>208700</v>
      </c>
      <c r="E17" s="198">
        <v>208700</v>
      </c>
      <c r="F17" s="198">
        <v>208700</v>
      </c>
      <c r="G17" s="191" t="s">
        <v>125</v>
      </c>
      <c r="H17" s="192" t="s">
        <v>125</v>
      </c>
      <c r="I17" s="220" t="s">
        <v>849</v>
      </c>
      <c r="J17" s="198">
        <v>8700</v>
      </c>
      <c r="K17" s="198">
        <v>8700</v>
      </c>
      <c r="L17" s="198">
        <v>8700</v>
      </c>
      <c r="M17" s="198">
        <v>8700</v>
      </c>
      <c r="N17" s="199">
        <v>8700</v>
      </c>
      <c r="O17" s="191" t="s">
        <v>125</v>
      </c>
      <c r="P17" s="192" t="s">
        <v>125</v>
      </c>
    </row>
    <row r="18" ht="27.75" customHeight="1" spans="1:16">
      <c r="A18" s="205" t="s">
        <v>850</v>
      </c>
      <c r="B18" s="198"/>
      <c r="C18" s="198">
        <v>200000</v>
      </c>
      <c r="D18" s="198">
        <v>200000</v>
      </c>
      <c r="E18" s="198">
        <v>200000</v>
      </c>
      <c r="F18" s="198">
        <v>200000</v>
      </c>
      <c r="G18" s="191" t="s">
        <v>125</v>
      </c>
      <c r="H18" s="192" t="s">
        <v>125</v>
      </c>
      <c r="I18" s="220" t="s">
        <v>851</v>
      </c>
      <c r="J18" s="198"/>
      <c r="K18" s="198"/>
      <c r="L18" s="198"/>
      <c r="M18" s="198"/>
      <c r="N18" s="199"/>
      <c r="O18" s="191" t="s">
        <v>125</v>
      </c>
      <c r="P18" s="192" t="s">
        <v>125</v>
      </c>
    </row>
    <row r="19" ht="27.75" customHeight="1" spans="1:16">
      <c r="A19" s="205" t="s">
        <v>852</v>
      </c>
      <c r="B19" s="198">
        <v>8700</v>
      </c>
      <c r="C19" s="198">
        <v>8700</v>
      </c>
      <c r="D19" s="198">
        <v>8700</v>
      </c>
      <c r="E19" s="198">
        <v>8700</v>
      </c>
      <c r="F19" s="198">
        <v>8700</v>
      </c>
      <c r="G19" s="191" t="s">
        <v>125</v>
      </c>
      <c r="H19" s="192" t="s">
        <v>125</v>
      </c>
      <c r="I19" s="220" t="s">
        <v>853</v>
      </c>
      <c r="J19" s="198">
        <v>8700</v>
      </c>
      <c r="K19" s="198">
        <v>8700</v>
      </c>
      <c r="L19" s="198">
        <v>8700</v>
      </c>
      <c r="M19" s="198">
        <v>8700</v>
      </c>
      <c r="N19" s="199">
        <v>8700</v>
      </c>
      <c r="O19" s="191" t="s">
        <v>125</v>
      </c>
      <c r="P19" s="192" t="s">
        <v>125</v>
      </c>
    </row>
    <row r="20" ht="33" customHeight="1" spans="1:16">
      <c r="A20" s="197" t="s">
        <v>854</v>
      </c>
      <c r="B20" s="198"/>
      <c r="C20" s="198"/>
      <c r="D20" s="198"/>
      <c r="E20" s="198"/>
      <c r="F20" s="198"/>
      <c r="G20" s="191" t="s">
        <v>125</v>
      </c>
      <c r="H20" s="192" t="s">
        <v>125</v>
      </c>
      <c r="I20" s="220" t="s">
        <v>168</v>
      </c>
      <c r="J20" s="198">
        <v>132320</v>
      </c>
      <c r="K20" s="198">
        <v>132320</v>
      </c>
      <c r="L20" s="198">
        <v>42215</v>
      </c>
      <c r="M20" s="198">
        <v>42215</v>
      </c>
      <c r="N20" s="199">
        <v>42215</v>
      </c>
      <c r="O20" s="191" t="s">
        <v>125</v>
      </c>
      <c r="P20" s="192" t="s">
        <v>125</v>
      </c>
    </row>
    <row r="21" ht="27.75" customHeight="1" spans="1:16">
      <c r="A21" s="206" t="s">
        <v>855</v>
      </c>
      <c r="B21" s="207">
        <v>147733</v>
      </c>
      <c r="C21" s="207">
        <v>147733</v>
      </c>
      <c r="D21" s="207">
        <v>147732</v>
      </c>
      <c r="E21" s="207">
        <v>147732</v>
      </c>
      <c r="F21" s="207">
        <v>147732</v>
      </c>
      <c r="G21" s="208" t="s">
        <v>125</v>
      </c>
      <c r="H21" s="209" t="s">
        <v>125</v>
      </c>
      <c r="I21" s="221" t="s">
        <v>856</v>
      </c>
      <c r="J21" s="207"/>
      <c r="K21" s="207"/>
      <c r="L21" s="207"/>
      <c r="M21" s="207">
        <v>185875</v>
      </c>
      <c r="N21" s="222">
        <v>185875</v>
      </c>
      <c r="O21" s="208" t="s">
        <v>125</v>
      </c>
      <c r="P21" s="209" t="s">
        <v>125</v>
      </c>
    </row>
    <row r="22" ht="27.75" customHeight="1"/>
    <row r="65" hidden="1"/>
    <row r="68" hidden="1"/>
    <row r="70" hidden="1"/>
    <row r="71" hidden="1"/>
    <row r="72" hidden="1"/>
    <row r="73" hidden="1"/>
  </sheetData>
  <mergeCells count="2">
    <mergeCell ref="B2:N2"/>
    <mergeCell ref="O4:P4"/>
  </mergeCells>
  <printOptions horizontalCentered="1"/>
  <pageMargins left="0.196527777777778" right="0.196527777777778" top="0.751388888888889" bottom="0.590277777777778" header="0.298611111111111" footer="0.298611111111111"/>
  <pageSetup paperSize="9" scale="66" orientation="landscape" horizontalDpi="600" verticalDpi="300"/>
  <headerFooter>
    <oddFooter>&amp;C第 23 页，共 37 页</oddFoot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6"/>
  <dimension ref="A1:D52"/>
  <sheetViews>
    <sheetView workbookViewId="0">
      <selection activeCell="G17" sqref="G17"/>
    </sheetView>
  </sheetViews>
  <sheetFormatPr defaultColWidth="9" defaultRowHeight="14.25" outlineLevelCol="3"/>
  <cols>
    <col min="1" max="3" width="20.8833333333333" style="101" customWidth="1"/>
    <col min="4" max="4" width="26.6333333333333" style="101" customWidth="1"/>
    <col min="5" max="256" width="9" style="101"/>
    <col min="257" max="260" width="20.8833333333333" style="101" customWidth="1"/>
    <col min="261" max="512" width="9" style="101"/>
    <col min="513" max="516" width="20.8833333333333" style="101" customWidth="1"/>
    <col min="517" max="768" width="9" style="101"/>
    <col min="769" max="772" width="20.8833333333333" style="101" customWidth="1"/>
    <col min="773" max="1024" width="10" style="101"/>
    <col min="1025" max="1028" width="20.8833333333333" style="101" customWidth="1"/>
    <col min="1029" max="1280" width="9" style="101"/>
    <col min="1281" max="1284" width="20.8833333333333" style="101" customWidth="1"/>
    <col min="1285" max="1536" width="9" style="101"/>
    <col min="1537" max="1540" width="20.8833333333333" style="101" customWidth="1"/>
    <col min="1541" max="1792" width="9" style="101"/>
    <col min="1793" max="1796" width="20.8833333333333" style="101" customWidth="1"/>
    <col min="1797" max="2048" width="10" style="101"/>
    <col min="2049" max="2052" width="20.8833333333333" style="101" customWidth="1"/>
    <col min="2053" max="2304" width="9" style="101"/>
    <col min="2305" max="2308" width="20.8833333333333" style="101" customWidth="1"/>
    <col min="2309" max="2560" width="9" style="101"/>
    <col min="2561" max="2564" width="20.8833333333333" style="101" customWidth="1"/>
    <col min="2565" max="2816" width="9" style="101"/>
    <col min="2817" max="2820" width="20.8833333333333" style="101" customWidth="1"/>
    <col min="2821" max="3072" width="10" style="101"/>
    <col min="3073" max="3076" width="20.8833333333333" style="101" customWidth="1"/>
    <col min="3077" max="3328" width="9" style="101"/>
    <col min="3329" max="3332" width="20.8833333333333" style="101" customWidth="1"/>
    <col min="3333" max="3584" width="9" style="101"/>
    <col min="3585" max="3588" width="20.8833333333333" style="101" customWidth="1"/>
    <col min="3589" max="3840" width="9" style="101"/>
    <col min="3841" max="3844" width="20.8833333333333" style="101" customWidth="1"/>
    <col min="3845" max="4096" width="10" style="101"/>
    <col min="4097" max="4100" width="20.8833333333333" style="101" customWidth="1"/>
    <col min="4101" max="4352" width="9" style="101"/>
    <col min="4353" max="4356" width="20.8833333333333" style="101" customWidth="1"/>
    <col min="4357" max="4608" width="9" style="101"/>
    <col min="4609" max="4612" width="20.8833333333333" style="101" customWidth="1"/>
    <col min="4613" max="4864" width="9" style="101"/>
    <col min="4865" max="4868" width="20.8833333333333" style="101" customWidth="1"/>
    <col min="4869" max="5120" width="10" style="101"/>
    <col min="5121" max="5124" width="20.8833333333333" style="101" customWidth="1"/>
    <col min="5125" max="5376" width="9" style="101"/>
    <col min="5377" max="5380" width="20.8833333333333" style="101" customWidth="1"/>
    <col min="5381" max="5632" width="9" style="101"/>
    <col min="5633" max="5636" width="20.8833333333333" style="101" customWidth="1"/>
    <col min="5637" max="5888" width="9" style="101"/>
    <col min="5889" max="5892" width="20.8833333333333" style="101" customWidth="1"/>
    <col min="5893" max="6144" width="10" style="101"/>
    <col min="6145" max="6148" width="20.8833333333333" style="101" customWidth="1"/>
    <col min="6149" max="6400" width="9" style="101"/>
    <col min="6401" max="6404" width="20.8833333333333" style="101" customWidth="1"/>
    <col min="6405" max="6656" width="9" style="101"/>
    <col min="6657" max="6660" width="20.8833333333333" style="101" customWidth="1"/>
    <col min="6661" max="6912" width="9" style="101"/>
    <col min="6913" max="6916" width="20.8833333333333" style="101" customWidth="1"/>
    <col min="6917" max="7168" width="10" style="101"/>
    <col min="7169" max="7172" width="20.8833333333333" style="101" customWidth="1"/>
    <col min="7173" max="7424" width="9" style="101"/>
    <col min="7425" max="7428" width="20.8833333333333" style="101" customWidth="1"/>
    <col min="7429" max="7680" width="9" style="101"/>
    <col min="7681" max="7684" width="20.8833333333333" style="101" customWidth="1"/>
    <col min="7685" max="7936" width="9" style="101"/>
    <col min="7937" max="7940" width="20.8833333333333" style="101" customWidth="1"/>
    <col min="7941" max="8192" width="10" style="101"/>
    <col min="8193" max="8196" width="20.8833333333333" style="101" customWidth="1"/>
    <col min="8197" max="8448" width="9" style="101"/>
    <col min="8449" max="8452" width="20.8833333333333" style="101" customWidth="1"/>
    <col min="8453" max="8704" width="9" style="101"/>
    <col min="8705" max="8708" width="20.8833333333333" style="101" customWidth="1"/>
    <col min="8709" max="8960" width="9" style="101"/>
    <col min="8961" max="8964" width="20.8833333333333" style="101" customWidth="1"/>
    <col min="8965" max="9216" width="10" style="101"/>
    <col min="9217" max="9220" width="20.8833333333333" style="101" customWidth="1"/>
    <col min="9221" max="9472" width="9" style="101"/>
    <col min="9473" max="9476" width="20.8833333333333" style="101" customWidth="1"/>
    <col min="9477" max="9728" width="9" style="101"/>
    <col min="9729" max="9732" width="20.8833333333333" style="101" customWidth="1"/>
    <col min="9733" max="9984" width="9" style="101"/>
    <col min="9985" max="9988" width="20.8833333333333" style="101" customWidth="1"/>
    <col min="9989" max="10240" width="10" style="101"/>
    <col min="10241" max="10244" width="20.8833333333333" style="101" customWidth="1"/>
    <col min="10245" max="10496" width="9" style="101"/>
    <col min="10497" max="10500" width="20.8833333333333" style="101" customWidth="1"/>
    <col min="10501" max="10752" width="9" style="101"/>
    <col min="10753" max="10756" width="20.8833333333333" style="101" customWidth="1"/>
    <col min="10757" max="11008" width="9" style="101"/>
    <col min="11009" max="11012" width="20.8833333333333" style="101" customWidth="1"/>
    <col min="11013" max="11264" width="10" style="101"/>
    <col min="11265" max="11268" width="20.8833333333333" style="101" customWidth="1"/>
    <col min="11269" max="11520" width="9" style="101"/>
    <col min="11521" max="11524" width="20.8833333333333" style="101" customWidth="1"/>
    <col min="11525" max="11776" width="9" style="101"/>
    <col min="11777" max="11780" width="20.8833333333333" style="101" customWidth="1"/>
    <col min="11781" max="12032" width="9" style="101"/>
    <col min="12033" max="12036" width="20.8833333333333" style="101" customWidth="1"/>
    <col min="12037" max="12288" width="10" style="101"/>
    <col min="12289" max="12292" width="20.8833333333333" style="101" customWidth="1"/>
    <col min="12293" max="12544" width="9" style="101"/>
    <col min="12545" max="12548" width="20.8833333333333" style="101" customWidth="1"/>
    <col min="12549" max="12800" width="9" style="101"/>
    <col min="12801" max="12804" width="20.8833333333333" style="101" customWidth="1"/>
    <col min="12805" max="13056" width="9" style="101"/>
    <col min="13057" max="13060" width="20.8833333333333" style="101" customWidth="1"/>
    <col min="13061" max="13312" width="10" style="101"/>
    <col min="13313" max="13316" width="20.8833333333333" style="101" customWidth="1"/>
    <col min="13317" max="13568" width="9" style="101"/>
    <col min="13569" max="13572" width="20.8833333333333" style="101" customWidth="1"/>
    <col min="13573" max="13824" width="9" style="101"/>
    <col min="13825" max="13828" width="20.8833333333333" style="101" customWidth="1"/>
    <col min="13829" max="14080" width="9" style="101"/>
    <col min="14081" max="14084" width="20.8833333333333" style="101" customWidth="1"/>
    <col min="14085" max="14336" width="10" style="101"/>
    <col min="14337" max="14340" width="20.8833333333333" style="101" customWidth="1"/>
    <col min="14341" max="14592" width="9" style="101"/>
    <col min="14593" max="14596" width="20.8833333333333" style="101" customWidth="1"/>
    <col min="14597" max="14848" width="9" style="101"/>
    <col min="14849" max="14852" width="20.8833333333333" style="101" customWidth="1"/>
    <col min="14853" max="15104" width="9" style="101"/>
    <col min="15105" max="15108" width="20.8833333333333" style="101" customWidth="1"/>
    <col min="15109" max="15360" width="10" style="101"/>
    <col min="15361" max="15364" width="20.8833333333333" style="101" customWidth="1"/>
    <col min="15365" max="15616" width="9" style="101"/>
    <col min="15617" max="15620" width="20.8833333333333" style="101" customWidth="1"/>
    <col min="15621" max="15872" width="9" style="101"/>
    <col min="15873" max="15876" width="20.8833333333333" style="101" customWidth="1"/>
    <col min="15877" max="16128" width="9" style="101"/>
    <col min="16129" max="16132" width="20.8833333333333" style="101" customWidth="1"/>
    <col min="16133" max="16384" width="10" style="101"/>
  </cols>
  <sheetData>
    <row r="1" ht="72.75" customHeight="1" spans="1:4">
      <c r="A1" s="186" t="s">
        <v>857</v>
      </c>
      <c r="B1" s="186"/>
      <c r="C1" s="186"/>
      <c r="D1" s="186"/>
    </row>
    <row r="2" ht="11.25" customHeight="1" spans="1:4">
      <c r="A2" s="187" t="s">
        <v>858</v>
      </c>
      <c r="B2" s="187"/>
      <c r="C2" s="187"/>
      <c r="D2" s="187"/>
    </row>
    <row r="3" ht="11.25" customHeight="1" spans="1:4">
      <c r="A3" s="187"/>
      <c r="B3" s="187"/>
      <c r="C3" s="187"/>
      <c r="D3" s="187"/>
    </row>
    <row r="4" ht="11.25" customHeight="1" spans="1:4">
      <c r="A4" s="187"/>
      <c r="B4" s="187"/>
      <c r="C4" s="187"/>
      <c r="D4" s="187"/>
    </row>
    <row r="5" ht="11.25" customHeight="1" spans="1:4">
      <c r="A5" s="187"/>
      <c r="B5" s="187"/>
      <c r="C5" s="187"/>
      <c r="D5" s="187"/>
    </row>
    <row r="6" ht="11.25" customHeight="1" spans="1:4">
      <c r="A6" s="187"/>
      <c r="B6" s="187"/>
      <c r="C6" s="187"/>
      <c r="D6" s="187"/>
    </row>
    <row r="7" ht="11.25" customHeight="1" spans="1:4">
      <c r="A7" s="187"/>
      <c r="B7" s="187"/>
      <c r="C7" s="187"/>
      <c r="D7" s="187"/>
    </row>
    <row r="8" ht="11.25" customHeight="1" spans="1:4">
      <c r="A8" s="187"/>
      <c r="B8" s="187"/>
      <c r="C8" s="187"/>
      <c r="D8" s="187"/>
    </row>
    <row r="9" ht="11.25" customHeight="1" spans="1:4">
      <c r="A9" s="187"/>
      <c r="B9" s="187"/>
      <c r="C9" s="187"/>
      <c r="D9" s="187"/>
    </row>
    <row r="10" ht="11.25" customHeight="1" spans="1:4">
      <c r="A10" s="187"/>
      <c r="B10" s="187"/>
      <c r="C10" s="187"/>
      <c r="D10" s="187"/>
    </row>
    <row r="11" ht="11.25" customHeight="1" spans="1:4">
      <c r="A11" s="187"/>
      <c r="B11" s="187"/>
      <c r="C11" s="187"/>
      <c r="D11" s="187"/>
    </row>
    <row r="12" ht="11.25" customHeight="1" spans="1:4">
      <c r="A12" s="187"/>
      <c r="B12" s="187"/>
      <c r="C12" s="187"/>
      <c r="D12" s="187"/>
    </row>
    <row r="13" ht="11.25" customHeight="1" spans="1:4">
      <c r="A13" s="187"/>
      <c r="B13" s="187"/>
      <c r="C13" s="187"/>
      <c r="D13" s="187"/>
    </row>
    <row r="14" ht="11.25" customHeight="1" spans="1:4">
      <c r="A14" s="187"/>
      <c r="B14" s="187"/>
      <c r="C14" s="187"/>
      <c r="D14" s="187"/>
    </row>
    <row r="15" ht="11.25" customHeight="1" spans="1:4">
      <c r="A15" s="187"/>
      <c r="B15" s="187"/>
      <c r="C15" s="187"/>
      <c r="D15" s="187"/>
    </row>
    <row r="16" ht="11.25" customHeight="1" spans="1:4">
      <c r="A16" s="187"/>
      <c r="B16" s="187"/>
      <c r="C16" s="187"/>
      <c r="D16" s="187"/>
    </row>
    <row r="17" ht="11.25" customHeight="1" spans="1:4">
      <c r="A17" s="187"/>
      <c r="B17" s="187"/>
      <c r="C17" s="187"/>
      <c r="D17" s="187"/>
    </row>
    <row r="18" ht="11.25" customHeight="1" spans="1:4">
      <c r="A18" s="187"/>
      <c r="B18" s="187"/>
      <c r="C18" s="187"/>
      <c r="D18" s="187"/>
    </row>
    <row r="19" ht="11.25" customHeight="1" spans="1:4">
      <c r="A19" s="187"/>
      <c r="B19" s="187"/>
      <c r="C19" s="187"/>
      <c r="D19" s="187"/>
    </row>
    <row r="20" ht="11.25" customHeight="1" spans="1:4">
      <c r="A20" s="187"/>
      <c r="B20" s="187"/>
      <c r="C20" s="187"/>
      <c r="D20" s="187"/>
    </row>
    <row r="21" ht="11.25" customHeight="1" spans="1:4">
      <c r="A21" s="187"/>
      <c r="B21" s="187"/>
      <c r="C21" s="187"/>
      <c r="D21" s="187"/>
    </row>
    <row r="22" ht="11.25" customHeight="1" spans="1:4">
      <c r="A22" s="187"/>
      <c r="B22" s="187"/>
      <c r="C22" s="187"/>
      <c r="D22" s="187"/>
    </row>
    <row r="23" ht="11.25" customHeight="1" spans="1:4">
      <c r="A23" s="187"/>
      <c r="B23" s="187"/>
      <c r="C23" s="187"/>
      <c r="D23" s="187"/>
    </row>
    <row r="24" ht="11.25" customHeight="1" spans="1:4">
      <c r="A24" s="187"/>
      <c r="B24" s="187"/>
      <c r="C24" s="187"/>
      <c r="D24" s="187"/>
    </row>
    <row r="25" ht="11.25" customHeight="1" spans="1:4">
      <c r="A25" s="187"/>
      <c r="B25" s="187"/>
      <c r="C25" s="187"/>
      <c r="D25" s="187"/>
    </row>
    <row r="26" ht="11.25" customHeight="1" spans="1:4">
      <c r="A26" s="187"/>
      <c r="B26" s="187"/>
      <c r="C26" s="187"/>
      <c r="D26" s="187"/>
    </row>
    <row r="27" ht="11.25" customHeight="1" spans="1:4">
      <c r="A27" s="187"/>
      <c r="B27" s="187"/>
      <c r="C27" s="187"/>
      <c r="D27" s="187"/>
    </row>
    <row r="28" ht="11.25" customHeight="1" spans="1:4">
      <c r="A28" s="187"/>
      <c r="B28" s="187"/>
      <c r="C28" s="187"/>
      <c r="D28" s="187"/>
    </row>
    <row r="29" ht="11.25" customHeight="1" spans="1:4">
      <c r="A29" s="187"/>
      <c r="B29" s="187"/>
      <c r="C29" s="187"/>
      <c r="D29" s="187"/>
    </row>
    <row r="30" ht="11.25" customHeight="1" spans="1:4">
      <c r="A30" s="187"/>
      <c r="B30" s="187"/>
      <c r="C30" s="187"/>
      <c r="D30" s="187"/>
    </row>
    <row r="31" ht="11.25" customHeight="1" spans="1:4">
      <c r="A31" s="187"/>
      <c r="B31" s="187"/>
      <c r="C31" s="187"/>
      <c r="D31" s="187"/>
    </row>
    <row r="32" ht="11.25" customHeight="1" spans="1:4">
      <c r="A32" s="187"/>
      <c r="B32" s="187"/>
      <c r="C32" s="187"/>
      <c r="D32" s="187"/>
    </row>
    <row r="33" ht="11.25" customHeight="1" spans="1:4">
      <c r="A33" s="187"/>
      <c r="B33" s="187"/>
      <c r="C33" s="187"/>
      <c r="D33" s="187"/>
    </row>
    <row r="34" ht="11.25" customHeight="1" spans="1:4">
      <c r="A34" s="187"/>
      <c r="B34" s="187"/>
      <c r="C34" s="187"/>
      <c r="D34" s="187"/>
    </row>
    <row r="35" ht="11.25" customHeight="1" spans="1:4">
      <c r="A35" s="187"/>
      <c r="B35" s="187"/>
      <c r="C35" s="187"/>
      <c r="D35" s="187"/>
    </row>
    <row r="36" ht="13.5" spans="1:4">
      <c r="A36" s="187"/>
      <c r="B36" s="187"/>
      <c r="C36" s="187"/>
      <c r="D36" s="187"/>
    </row>
    <row r="37" ht="13.5" spans="1:4">
      <c r="A37" s="187"/>
      <c r="B37" s="187"/>
      <c r="C37" s="187"/>
      <c r="D37" s="187"/>
    </row>
    <row r="38" ht="13.5" spans="1:4">
      <c r="A38" s="187"/>
      <c r="B38" s="187"/>
      <c r="C38" s="187"/>
      <c r="D38" s="187"/>
    </row>
    <row r="39" ht="13.5" spans="1:4">
      <c r="A39" s="187"/>
      <c r="B39" s="187"/>
      <c r="C39" s="187"/>
      <c r="D39" s="187"/>
    </row>
    <row r="40" ht="13.5" spans="1:4">
      <c r="A40" s="187"/>
      <c r="B40" s="187"/>
      <c r="C40" s="187"/>
      <c r="D40" s="187"/>
    </row>
    <row r="41" ht="13.5" spans="1:4">
      <c r="A41" s="187"/>
      <c r="B41" s="187"/>
      <c r="C41" s="187"/>
      <c r="D41" s="187"/>
    </row>
    <row r="42" ht="13.5" spans="1:4">
      <c r="A42" s="187"/>
      <c r="B42" s="187"/>
      <c r="C42" s="187"/>
      <c r="D42" s="187"/>
    </row>
    <row r="43" ht="13.5" spans="1:4">
      <c r="A43" s="187"/>
      <c r="B43" s="187"/>
      <c r="C43" s="187"/>
      <c r="D43" s="187"/>
    </row>
    <row r="44" ht="13.5" spans="1:4">
      <c r="A44" s="187"/>
      <c r="B44" s="187"/>
      <c r="C44" s="187"/>
      <c r="D44" s="187"/>
    </row>
    <row r="45" ht="13.5" spans="1:4">
      <c r="A45" s="187"/>
      <c r="B45" s="187"/>
      <c r="C45" s="187"/>
      <c r="D45" s="187"/>
    </row>
    <row r="46" ht="13.5" spans="1:4">
      <c r="A46" s="187"/>
      <c r="B46" s="187"/>
      <c r="C46" s="187"/>
      <c r="D46" s="187"/>
    </row>
    <row r="47" ht="13.5" spans="1:4">
      <c r="A47" s="187"/>
      <c r="B47" s="187"/>
      <c r="C47" s="187"/>
      <c r="D47" s="187"/>
    </row>
    <row r="48" ht="13.5" spans="1:4">
      <c r="A48" s="187"/>
      <c r="B48" s="187"/>
      <c r="C48" s="187"/>
      <c r="D48" s="187"/>
    </row>
    <row r="49" ht="13.5" spans="1:4">
      <c r="A49" s="187"/>
      <c r="B49" s="187"/>
      <c r="C49" s="187"/>
      <c r="D49" s="187"/>
    </row>
    <row r="50" ht="13.5" spans="1:4">
      <c r="A50" s="187"/>
      <c r="B50" s="187"/>
      <c r="C50" s="187"/>
      <c r="D50" s="187"/>
    </row>
    <row r="51" ht="13.5" spans="1:4">
      <c r="A51" s="187"/>
      <c r="B51" s="187"/>
      <c r="C51" s="187"/>
      <c r="D51" s="187"/>
    </row>
    <row r="52" ht="13.5" spans="1:4">
      <c r="A52" s="187"/>
      <c r="B52" s="187"/>
      <c r="C52" s="187"/>
      <c r="D52" s="187"/>
    </row>
  </sheetData>
  <mergeCells count="2">
    <mergeCell ref="A1:D1"/>
    <mergeCell ref="A2:D52"/>
  </mergeCells>
  <printOptions horizontalCentered="1"/>
  <pageMargins left="0.590277777777778" right="0.590277777777778" top="0.751388888888889" bottom="0.590277777777778" header="0.298611111111111" footer="0.298611111111111"/>
  <pageSetup paperSize="9" scale="92" orientation="portrait" horizontalDpi="600" verticalDpi="300"/>
  <headerFooter>
    <oddFooter>&amp;C第 &amp;P 页，共 &amp;N 页</oddFooter>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7"/>
  <dimension ref="A1:B51"/>
  <sheetViews>
    <sheetView workbookViewId="0">
      <selection activeCell="E15" sqref="E15"/>
    </sheetView>
  </sheetViews>
  <sheetFormatPr defaultColWidth="9" defaultRowHeight="13.5" outlineLevelCol="1"/>
  <cols>
    <col min="1" max="1" width="54.8833333333333" customWidth="1"/>
    <col min="2" max="2" width="43" style="171" customWidth="1"/>
  </cols>
  <sheetData>
    <row r="1" spans="1:1">
      <c r="A1" t="s">
        <v>859</v>
      </c>
    </row>
    <row r="2" ht="25.5" customHeight="1" spans="1:2">
      <c r="A2" s="24" t="s">
        <v>860</v>
      </c>
      <c r="B2" s="172"/>
    </row>
    <row r="4" ht="14.25" spans="1:2">
      <c r="A4" s="173"/>
      <c r="B4" s="174" t="s">
        <v>52</v>
      </c>
    </row>
    <row r="5" ht="25.5" customHeight="1" spans="1:2">
      <c r="A5" s="175" t="s">
        <v>861</v>
      </c>
      <c r="B5" s="176" t="s">
        <v>120</v>
      </c>
    </row>
    <row r="6" ht="19.5" customHeight="1" spans="1:2">
      <c r="A6" s="177" t="s">
        <v>127</v>
      </c>
      <c r="B6" s="178">
        <v>629539</v>
      </c>
    </row>
    <row r="7" s="156" customFormat="1" ht="19.5" customHeight="1" spans="1:2">
      <c r="A7" s="179" t="s">
        <v>319</v>
      </c>
      <c r="B7" s="163">
        <f>B8</f>
        <v>5007</v>
      </c>
    </row>
    <row r="8" s="156" customFormat="1" ht="19.5" customHeight="1" spans="1:2">
      <c r="A8" s="180" t="s">
        <v>862</v>
      </c>
      <c r="B8" s="163">
        <f>SUM(B9:B10)</f>
        <v>5007</v>
      </c>
    </row>
    <row r="9" s="156" customFormat="1" ht="19.5" customHeight="1" spans="1:2">
      <c r="A9" s="181" t="s">
        <v>863</v>
      </c>
      <c r="B9" s="182">
        <v>3069</v>
      </c>
    </row>
    <row r="10" s="156" customFormat="1" ht="19.5" customHeight="1" spans="1:2">
      <c r="A10" s="181" t="s">
        <v>864</v>
      </c>
      <c r="B10" s="182">
        <v>1938</v>
      </c>
    </row>
    <row r="11" s="156" customFormat="1" ht="19.5" customHeight="1" spans="1:2">
      <c r="A11" s="179" t="s">
        <v>460</v>
      </c>
      <c r="B11" s="163">
        <v>346399</v>
      </c>
    </row>
    <row r="12" s="156" customFormat="1" ht="19.5" customHeight="1" spans="1:2">
      <c r="A12" s="179" t="s">
        <v>865</v>
      </c>
      <c r="B12" s="163">
        <v>345894</v>
      </c>
    </row>
    <row r="13" s="156" customFormat="1" ht="19.5" customHeight="1" spans="1:2">
      <c r="A13" s="183" t="s">
        <v>866</v>
      </c>
      <c r="B13" s="182">
        <v>115484</v>
      </c>
    </row>
    <row r="14" s="156" customFormat="1" ht="19.5" customHeight="1" spans="1:2">
      <c r="A14" s="181" t="s">
        <v>867</v>
      </c>
      <c r="B14" s="182">
        <v>20000</v>
      </c>
    </row>
    <row r="15" s="156" customFormat="1" ht="19.5" customHeight="1" spans="1:2">
      <c r="A15" s="181" t="s">
        <v>868</v>
      </c>
      <c r="B15" s="182">
        <v>15113</v>
      </c>
    </row>
    <row r="16" s="156" customFormat="1" ht="19.5" customHeight="1" spans="1:2">
      <c r="A16" s="181" t="s">
        <v>869</v>
      </c>
      <c r="B16" s="182">
        <v>146</v>
      </c>
    </row>
    <row r="17" s="156" customFormat="1" ht="19.5" customHeight="1" spans="1:2">
      <c r="A17" s="181" t="s">
        <v>870</v>
      </c>
      <c r="B17" s="182">
        <v>131</v>
      </c>
    </row>
    <row r="18" s="156" customFormat="1" ht="19.5" customHeight="1" spans="1:2">
      <c r="A18" s="181" t="s">
        <v>871</v>
      </c>
      <c r="B18" s="182">
        <v>10783</v>
      </c>
    </row>
    <row r="19" s="156" customFormat="1" ht="19.5" customHeight="1" spans="1:2">
      <c r="A19" s="181" t="s">
        <v>872</v>
      </c>
      <c r="B19" s="182">
        <v>184237</v>
      </c>
    </row>
    <row r="20" s="156" customFormat="1" ht="19.5" customHeight="1" spans="1:2">
      <c r="A20" s="180" t="s">
        <v>873</v>
      </c>
      <c r="B20" s="163">
        <v>35</v>
      </c>
    </row>
    <row r="21" s="156" customFormat="1" ht="19.5" customHeight="1" spans="1:2">
      <c r="A21" s="180" t="s">
        <v>874</v>
      </c>
      <c r="B21" s="163">
        <f>SUM(B22:B22)</f>
        <v>272</v>
      </c>
    </row>
    <row r="22" s="156" customFormat="1" ht="19.5" customHeight="1" spans="1:2">
      <c r="A22" s="181" t="s">
        <v>875</v>
      </c>
      <c r="B22" s="182">
        <v>272</v>
      </c>
    </row>
    <row r="23" s="156" customFormat="1" ht="19.5" customHeight="1" spans="1:2">
      <c r="A23" s="180" t="s">
        <v>876</v>
      </c>
      <c r="B23" s="163">
        <f>SUM(B24:B24)</f>
        <v>198</v>
      </c>
    </row>
    <row r="24" s="156" customFormat="1" ht="19.5" customHeight="1" spans="1:2">
      <c r="A24" s="181" t="s">
        <v>877</v>
      </c>
      <c r="B24" s="182">
        <v>198</v>
      </c>
    </row>
    <row r="25" s="156" customFormat="1" ht="19.5" customHeight="1" spans="1:2">
      <c r="A25" s="179" t="s">
        <v>475</v>
      </c>
      <c r="B25" s="163">
        <f>B26+B30</f>
        <v>23338</v>
      </c>
    </row>
    <row r="26" s="156" customFormat="1" ht="19.5" customHeight="1" spans="1:2">
      <c r="A26" s="180" t="s">
        <v>878</v>
      </c>
      <c r="B26" s="163">
        <f>SUM(B27:B29)</f>
        <v>2729</v>
      </c>
    </row>
    <row r="27" s="156" customFormat="1" ht="19.5" customHeight="1" spans="1:2">
      <c r="A27" s="181" t="s">
        <v>864</v>
      </c>
      <c r="B27" s="182">
        <f>400+78</f>
        <v>478</v>
      </c>
    </row>
    <row r="28" s="156" customFormat="1" ht="19.5" customHeight="1" spans="1:2">
      <c r="A28" s="181" t="s">
        <v>879</v>
      </c>
      <c r="B28" s="182">
        <v>2131</v>
      </c>
    </row>
    <row r="29" s="156" customFormat="1" ht="19.5" customHeight="1" spans="1:2">
      <c r="A29" s="181" t="s">
        <v>880</v>
      </c>
      <c r="B29" s="182">
        <v>120</v>
      </c>
    </row>
    <row r="30" s="156" customFormat="1" ht="19.5" customHeight="1" spans="1:2">
      <c r="A30" s="180" t="s">
        <v>881</v>
      </c>
      <c r="B30" s="163">
        <f>SUM(B31:B31)</f>
        <v>20609</v>
      </c>
    </row>
    <row r="31" s="156" customFormat="1" ht="19.5" customHeight="1" spans="1:2">
      <c r="A31" s="181" t="s">
        <v>882</v>
      </c>
      <c r="B31" s="182">
        <v>20609</v>
      </c>
    </row>
    <row r="32" s="156" customFormat="1" ht="19.5" customHeight="1" spans="1:2">
      <c r="A32" s="179" t="s">
        <v>883</v>
      </c>
      <c r="B32" s="163">
        <f>B33+B35</f>
        <v>203024</v>
      </c>
    </row>
    <row r="33" s="156" customFormat="1" ht="19.5" customHeight="1" spans="1:2">
      <c r="A33" s="180" t="s">
        <v>884</v>
      </c>
      <c r="B33" s="163">
        <f>SUM(B34:B34)</f>
        <v>200000</v>
      </c>
    </row>
    <row r="34" s="156" customFormat="1" ht="19.5" customHeight="1" spans="1:2">
      <c r="A34" s="181" t="s">
        <v>885</v>
      </c>
      <c r="B34" s="182">
        <v>200000</v>
      </c>
    </row>
    <row r="35" s="156" customFormat="1" ht="19.5" customHeight="1" spans="1:2">
      <c r="A35" s="180" t="s">
        <v>886</v>
      </c>
      <c r="B35" s="163">
        <f>SUM(B36:B41)</f>
        <v>3024</v>
      </c>
    </row>
    <row r="36" s="156" customFormat="1" ht="19.5" customHeight="1" spans="1:2">
      <c r="A36" s="181" t="s">
        <v>887</v>
      </c>
      <c r="B36" s="182">
        <v>1253</v>
      </c>
    </row>
    <row r="37" s="156" customFormat="1" ht="19.5" customHeight="1" spans="1:2">
      <c r="A37" s="181" t="s">
        <v>888</v>
      </c>
      <c r="B37" s="182">
        <v>1260</v>
      </c>
    </row>
    <row r="38" s="156" customFormat="1" ht="19.5" customHeight="1" spans="1:2">
      <c r="A38" s="181" t="s">
        <v>889</v>
      </c>
      <c r="B38" s="182">
        <v>90</v>
      </c>
    </row>
    <row r="39" s="156" customFormat="1" ht="19.5" customHeight="1" spans="1:2">
      <c r="A39" s="181" t="s">
        <v>890</v>
      </c>
      <c r="B39" s="182">
        <v>127</v>
      </c>
    </row>
    <row r="40" s="156" customFormat="1" ht="19.5" customHeight="1" spans="1:2">
      <c r="A40" s="181" t="s">
        <v>891</v>
      </c>
      <c r="B40" s="182">
        <v>274</v>
      </c>
    </row>
    <row r="41" s="156" customFormat="1" ht="19.5" customHeight="1" spans="1:2">
      <c r="A41" s="181" t="s">
        <v>892</v>
      </c>
      <c r="B41" s="182">
        <v>20</v>
      </c>
    </row>
    <row r="42" s="156" customFormat="1" ht="19.5" customHeight="1" spans="1:2">
      <c r="A42" s="179" t="s">
        <v>607</v>
      </c>
      <c r="B42" s="163">
        <f>B43</f>
        <v>51768</v>
      </c>
    </row>
    <row r="43" s="156" customFormat="1" ht="19.5" customHeight="1" spans="1:2">
      <c r="A43" s="180" t="s">
        <v>893</v>
      </c>
      <c r="B43" s="163">
        <f>SUM(B44:B46)</f>
        <v>51768</v>
      </c>
    </row>
    <row r="44" ht="18" customHeight="1" spans="1:2">
      <c r="A44" s="181" t="s">
        <v>894</v>
      </c>
      <c r="B44" s="182">
        <v>14544</v>
      </c>
    </row>
    <row r="45" ht="18" customHeight="1" spans="1:2">
      <c r="A45" s="181" t="s">
        <v>895</v>
      </c>
      <c r="B45" s="182">
        <v>6287</v>
      </c>
    </row>
    <row r="46" ht="18" customHeight="1" spans="1:2">
      <c r="A46" s="181" t="s">
        <v>896</v>
      </c>
      <c r="B46" s="182">
        <v>30937</v>
      </c>
    </row>
    <row r="47" ht="18" customHeight="1" spans="1:2">
      <c r="A47" s="179" t="s">
        <v>611</v>
      </c>
      <c r="B47" s="163">
        <f>B48</f>
        <v>3</v>
      </c>
    </row>
    <row r="48" ht="18" customHeight="1" spans="1:2">
      <c r="A48" s="180" t="s">
        <v>897</v>
      </c>
      <c r="B48" s="163">
        <f>SUM(B49:B50)</f>
        <v>3</v>
      </c>
    </row>
    <row r="49" ht="18" customHeight="1" spans="1:2">
      <c r="A49" s="181" t="s">
        <v>898</v>
      </c>
      <c r="B49" s="182">
        <v>1</v>
      </c>
    </row>
    <row r="50" ht="18" customHeight="1" spans="1:2">
      <c r="A50" s="184" t="s">
        <v>899</v>
      </c>
      <c r="B50" s="185">
        <v>2</v>
      </c>
    </row>
    <row r="51" ht="18" customHeight="1"/>
  </sheetData>
  <mergeCells count="1">
    <mergeCell ref="A2:B2"/>
  </mergeCells>
  <printOptions horizontalCentered="1"/>
  <pageMargins left="0.590277777777778" right="0.590277777777778" top="0.751388888888889" bottom="0.590277777777778" header="0.298611111111111" footer="0.298611111111111"/>
  <pageSetup paperSize="9" scale="92" orientation="portrait" horizontalDpi="600" verticalDpi="300"/>
  <headerFooter>
    <oddFooter>&amp;C第 &amp;P 页，共 &amp;N 页</oddFooter>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8"/>
  <dimension ref="A1:D13"/>
  <sheetViews>
    <sheetView workbookViewId="0">
      <selection activeCell="G12" sqref="G12"/>
    </sheetView>
  </sheetViews>
  <sheetFormatPr defaultColWidth="9" defaultRowHeight="13.5" outlineLevelCol="3"/>
  <cols>
    <col min="1" max="1" width="36.6333333333333" customWidth="1"/>
    <col min="2" max="2" width="23.5" customWidth="1"/>
    <col min="3" max="3" width="32.75" customWidth="1"/>
    <col min="4" max="4" width="23.5" customWidth="1"/>
  </cols>
  <sheetData>
    <row r="1" spans="1:1">
      <c r="A1" t="s">
        <v>900</v>
      </c>
    </row>
    <row r="2" ht="27" spans="1:4">
      <c r="A2" s="24" t="s">
        <v>901</v>
      </c>
      <c r="B2" s="24"/>
      <c r="C2" s="24"/>
      <c r="D2" s="24"/>
    </row>
    <row r="3" ht="33.75" customHeight="1" spans="4:4">
      <c r="D3" s="156" t="s">
        <v>52</v>
      </c>
    </row>
    <row r="4" ht="61.5" customHeight="1" spans="1:4">
      <c r="A4" s="157" t="s">
        <v>669</v>
      </c>
      <c r="B4" s="158" t="s">
        <v>120</v>
      </c>
      <c r="C4" s="158" t="s">
        <v>179</v>
      </c>
      <c r="D4" s="159" t="s">
        <v>120</v>
      </c>
    </row>
    <row r="5" ht="27.75" customHeight="1" spans="1:4">
      <c r="A5" s="160" t="s">
        <v>671</v>
      </c>
      <c r="B5" s="161">
        <f>SUM(B6:B13)</f>
        <v>125139</v>
      </c>
      <c r="C5" s="162" t="s">
        <v>902</v>
      </c>
      <c r="D5" s="163">
        <f>SUM(D6:D13)</f>
        <v>62541</v>
      </c>
    </row>
    <row r="6" ht="27.75" customHeight="1" spans="1:4">
      <c r="A6" s="164" t="s">
        <v>903</v>
      </c>
      <c r="B6" s="165">
        <v>7562</v>
      </c>
      <c r="C6" s="166" t="s">
        <v>904</v>
      </c>
      <c r="D6" s="167">
        <v>1245</v>
      </c>
    </row>
    <row r="7" ht="27.75" customHeight="1" spans="1:4">
      <c r="A7" s="164" t="s">
        <v>905</v>
      </c>
      <c r="B7" s="165">
        <v>297</v>
      </c>
      <c r="C7" s="166" t="s">
        <v>906</v>
      </c>
      <c r="D7" s="167">
        <v>4432</v>
      </c>
    </row>
    <row r="8" ht="27.75" customHeight="1" spans="1:4">
      <c r="A8" s="164" t="s">
        <v>907</v>
      </c>
      <c r="B8" s="165">
        <v>21610</v>
      </c>
      <c r="C8" s="166" t="s">
        <v>908</v>
      </c>
      <c r="D8" s="167">
        <v>56564</v>
      </c>
    </row>
    <row r="9" ht="27.75" customHeight="1" spans="1:4">
      <c r="A9" s="164" t="s">
        <v>909</v>
      </c>
      <c r="B9" s="165">
        <v>2523</v>
      </c>
      <c r="C9" s="166" t="s">
        <v>910</v>
      </c>
      <c r="D9" s="167">
        <v>300</v>
      </c>
    </row>
    <row r="10" ht="27.75" customHeight="1" spans="1:4">
      <c r="A10" s="164" t="s">
        <v>911</v>
      </c>
      <c r="B10" s="165">
        <v>203</v>
      </c>
      <c r="C10" s="168"/>
      <c r="D10" s="167"/>
    </row>
    <row r="11" ht="27.75" customHeight="1" spans="1:4">
      <c r="A11" s="164" t="s">
        <v>912</v>
      </c>
      <c r="B11" s="165">
        <v>7721</v>
      </c>
      <c r="C11" s="168"/>
      <c r="D11" s="167"/>
    </row>
    <row r="12" ht="27.75" customHeight="1" spans="1:4">
      <c r="A12" s="164" t="s">
        <v>913</v>
      </c>
      <c r="B12" s="165">
        <v>81733</v>
      </c>
      <c r="C12" s="168"/>
      <c r="D12" s="167"/>
    </row>
    <row r="13" ht="27.75" customHeight="1" spans="1:4">
      <c r="A13" s="169" t="s">
        <v>914</v>
      </c>
      <c r="B13" s="170">
        <v>3490</v>
      </c>
      <c r="C13" s="124"/>
      <c r="D13" s="125"/>
    </row>
  </sheetData>
  <mergeCells count="1">
    <mergeCell ref="A2:D2"/>
  </mergeCells>
  <printOptions horizontalCentered="1"/>
  <pageMargins left="0.590277777777778" right="0.590277777777778" top="0.751388888888889" bottom="0.590277777777778" header="0.298611111111111" footer="0.298611111111111"/>
  <pageSetup paperSize="9" scale="92" orientation="portrait" horizontalDpi="600" verticalDpi="300"/>
  <headerFooter>
    <oddFooter>&amp;C第 &amp;P 页，共 &amp;N 页</oddFooter>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9"/>
  <dimension ref="A1:I33"/>
  <sheetViews>
    <sheetView workbookViewId="0">
      <selection activeCell="F4" sqref="F4"/>
    </sheetView>
  </sheetViews>
  <sheetFormatPr defaultColWidth="9" defaultRowHeight="13.5"/>
  <cols>
    <col min="1" max="1" width="47.1333333333333" customWidth="1"/>
    <col min="2" max="2" width="42.8833333333333" customWidth="1"/>
    <col min="3" max="4" width="19.8833333333333" customWidth="1"/>
  </cols>
  <sheetData>
    <row r="1" spans="1:1">
      <c r="A1" t="s">
        <v>915</v>
      </c>
    </row>
    <row r="2" ht="33.75" customHeight="1" spans="1:2">
      <c r="A2" s="24" t="s">
        <v>916</v>
      </c>
      <c r="B2" s="24"/>
    </row>
    <row r="3" ht="24" customHeight="1" spans="1:2">
      <c r="A3" s="138" t="s">
        <v>772</v>
      </c>
      <c r="B3" s="138"/>
    </row>
    <row r="4" ht="21.75" customHeight="1" spans="2:2">
      <c r="B4" s="148" t="s">
        <v>52</v>
      </c>
    </row>
    <row r="5" ht="28.5" customHeight="1" spans="1:2">
      <c r="A5" s="25" t="s">
        <v>773</v>
      </c>
      <c r="B5" s="27" t="s">
        <v>120</v>
      </c>
    </row>
    <row r="6" ht="21" customHeight="1" spans="1:2">
      <c r="A6" s="149" t="s">
        <v>774</v>
      </c>
      <c r="B6" s="150">
        <f>SUM(B7:B33)</f>
        <v>62541</v>
      </c>
    </row>
    <row r="7" ht="21" customHeight="1" spans="1:2">
      <c r="A7" s="151" t="s">
        <v>777</v>
      </c>
      <c r="B7" s="152">
        <v>2140</v>
      </c>
    </row>
    <row r="8" ht="21" customHeight="1" spans="1:2">
      <c r="A8" s="151" t="s">
        <v>778</v>
      </c>
      <c r="B8" s="152"/>
    </row>
    <row r="9" ht="21" customHeight="1" spans="1:2">
      <c r="A9" s="151" t="s">
        <v>779</v>
      </c>
      <c r="B9" s="152">
        <v>2775</v>
      </c>
    </row>
    <row r="10" ht="21" customHeight="1" spans="1:2">
      <c r="A10" s="151" t="s">
        <v>780</v>
      </c>
      <c r="B10" s="152">
        <v>4225</v>
      </c>
    </row>
    <row r="11" ht="21" customHeight="1" spans="1:2">
      <c r="A11" s="151" t="s">
        <v>781</v>
      </c>
      <c r="B11" s="152">
        <v>4751</v>
      </c>
    </row>
    <row r="12" ht="21" customHeight="1" spans="1:2">
      <c r="A12" s="151" t="s">
        <v>782</v>
      </c>
      <c r="B12" s="152">
        <v>1545</v>
      </c>
    </row>
    <row r="13" ht="21" customHeight="1" spans="1:2">
      <c r="A13" s="151" t="s">
        <v>783</v>
      </c>
      <c r="B13" s="152">
        <v>3015</v>
      </c>
    </row>
    <row r="14" ht="21" customHeight="1" spans="1:2">
      <c r="A14" s="151" t="s">
        <v>784</v>
      </c>
      <c r="B14" s="152">
        <v>4911</v>
      </c>
    </row>
    <row r="15" ht="21" customHeight="1" spans="1:2">
      <c r="A15" s="151" t="s">
        <v>785</v>
      </c>
      <c r="B15" s="152">
        <v>4885</v>
      </c>
    </row>
    <row r="16" ht="21" customHeight="1" spans="1:2">
      <c r="A16" s="153" t="s">
        <v>786</v>
      </c>
      <c r="B16" s="152">
        <v>150</v>
      </c>
    </row>
    <row r="17" ht="21" customHeight="1" spans="1:2">
      <c r="A17" s="151" t="s">
        <v>787</v>
      </c>
      <c r="B17" s="152">
        <v>2505</v>
      </c>
    </row>
    <row r="18" ht="21" customHeight="1" spans="1:2">
      <c r="A18" s="151" t="s">
        <v>788</v>
      </c>
      <c r="B18" s="152">
        <v>3740</v>
      </c>
    </row>
    <row r="19" ht="21" customHeight="1" spans="1:2">
      <c r="A19" s="151" t="s">
        <v>789</v>
      </c>
      <c r="B19" s="152"/>
    </row>
    <row r="20" ht="21" customHeight="1" spans="1:2">
      <c r="A20" s="153" t="s">
        <v>790</v>
      </c>
      <c r="B20" s="152">
        <v>286</v>
      </c>
    </row>
    <row r="21" ht="21" customHeight="1" spans="1:2">
      <c r="A21" s="153" t="s">
        <v>791</v>
      </c>
      <c r="B21" s="152">
        <v>1295</v>
      </c>
    </row>
    <row r="22" ht="21" customHeight="1" spans="1:2">
      <c r="A22" s="151" t="s">
        <v>792</v>
      </c>
      <c r="B22" s="152"/>
    </row>
    <row r="23" ht="21" customHeight="1" spans="1:2">
      <c r="A23" s="151" t="s">
        <v>793</v>
      </c>
      <c r="B23" s="152">
        <v>4453</v>
      </c>
    </row>
    <row r="24" ht="21" customHeight="1" spans="1:2">
      <c r="A24" s="151" t="s">
        <v>794</v>
      </c>
      <c r="B24" s="152">
        <v>5206</v>
      </c>
    </row>
    <row r="25" ht="21" customHeight="1" spans="1:2">
      <c r="A25" s="151" t="s">
        <v>795</v>
      </c>
      <c r="B25" s="152">
        <v>15763</v>
      </c>
    </row>
    <row r="26" ht="21" customHeight="1" spans="1:2">
      <c r="A26" s="151" t="s">
        <v>796</v>
      </c>
      <c r="B26" s="152">
        <v>846</v>
      </c>
    </row>
    <row r="27" ht="21" customHeight="1" spans="1:2">
      <c r="A27" s="151" t="s">
        <v>797</v>
      </c>
      <c r="B27" s="152"/>
    </row>
    <row r="28" ht="21" customHeight="1" spans="1:9">
      <c r="A28" s="151" t="s">
        <v>798</v>
      </c>
      <c r="B28" s="152"/>
      <c r="I28" s="1"/>
    </row>
    <row r="29" ht="21" customHeight="1" spans="1:2">
      <c r="A29" s="151" t="s">
        <v>799</v>
      </c>
      <c r="B29" s="152"/>
    </row>
    <row r="30" ht="21" customHeight="1" spans="1:2">
      <c r="A30" s="151" t="s">
        <v>800</v>
      </c>
      <c r="B30" s="152"/>
    </row>
    <row r="31" ht="21" customHeight="1" spans="1:2">
      <c r="A31" s="151" t="s">
        <v>801</v>
      </c>
      <c r="B31" s="152"/>
    </row>
    <row r="32" ht="21" customHeight="1" spans="1:2">
      <c r="A32" s="151" t="s">
        <v>802</v>
      </c>
      <c r="B32" s="152">
        <v>50</v>
      </c>
    </row>
    <row r="33" ht="21" customHeight="1" spans="1:2">
      <c r="A33" s="154" t="s">
        <v>803</v>
      </c>
      <c r="B33" s="155"/>
    </row>
  </sheetData>
  <mergeCells count="2">
    <mergeCell ref="A2:B2"/>
    <mergeCell ref="A3:B3"/>
  </mergeCells>
  <printOptions horizontalCentered="1"/>
  <pageMargins left="0.590277777777778" right="0.590277777777778" top="0.751388888888889" bottom="0.590277777777778" header="0.298611111111111" footer="0.298611111111111"/>
  <pageSetup paperSize="9" scale="92" orientation="portrait" horizontalDpi="600" verticalDpi="300"/>
  <headerFooter>
    <oddFooter>&amp;C第 &amp;P 页，共 &amp;N 页</oddFooter>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0"/>
  <dimension ref="A1:I28"/>
  <sheetViews>
    <sheetView workbookViewId="0">
      <selection activeCell="F4" sqref="F4"/>
    </sheetView>
  </sheetViews>
  <sheetFormatPr defaultColWidth="9" defaultRowHeight="13.5"/>
  <cols>
    <col min="1" max="1" width="56.5" customWidth="1"/>
    <col min="2" max="2" width="31.1333333333333" customWidth="1"/>
  </cols>
  <sheetData>
    <row r="1" spans="1:1">
      <c r="A1" t="s">
        <v>917</v>
      </c>
    </row>
    <row r="2" ht="39" customHeight="1" spans="1:2">
      <c r="A2" s="24" t="s">
        <v>916</v>
      </c>
      <c r="B2" s="24"/>
    </row>
    <row r="3" ht="23.25" customHeight="1" spans="1:2">
      <c r="A3" s="138" t="s">
        <v>806</v>
      </c>
      <c r="B3" s="138"/>
    </row>
    <row r="4" ht="23.25" customHeight="1" spans="2:2">
      <c r="B4" s="139" t="s">
        <v>52</v>
      </c>
    </row>
    <row r="5" ht="30" customHeight="1" spans="1:2">
      <c r="A5" s="25" t="s">
        <v>53</v>
      </c>
      <c r="B5" s="27" t="s">
        <v>120</v>
      </c>
    </row>
    <row r="6" ht="26.25" customHeight="1" spans="1:2">
      <c r="A6" s="140" t="s">
        <v>809</v>
      </c>
      <c r="B6" s="141">
        <f>SUM(B7:B17)</f>
        <v>62541</v>
      </c>
    </row>
    <row r="7" ht="26.25" customHeight="1" spans="1:2">
      <c r="A7" s="142" t="s">
        <v>918</v>
      </c>
      <c r="B7" s="143"/>
    </row>
    <row r="8" ht="26.25" customHeight="1" spans="1:2">
      <c r="A8" s="142" t="s">
        <v>919</v>
      </c>
      <c r="B8" s="144"/>
    </row>
    <row r="9" ht="26.25" customHeight="1" spans="1:2">
      <c r="A9" s="142" t="s">
        <v>920</v>
      </c>
      <c r="B9" s="144">
        <v>1245</v>
      </c>
    </row>
    <row r="10" ht="26.25" customHeight="1" spans="1:2">
      <c r="A10" s="142" t="s">
        <v>921</v>
      </c>
      <c r="B10" s="144"/>
    </row>
    <row r="11" ht="26.25" customHeight="1" spans="1:2">
      <c r="A11" s="142" t="s">
        <v>922</v>
      </c>
      <c r="B11" s="144"/>
    </row>
    <row r="12" ht="26.25" customHeight="1" spans="1:2">
      <c r="A12" s="145" t="s">
        <v>923</v>
      </c>
      <c r="B12" s="144"/>
    </row>
    <row r="13" ht="26.25" customHeight="1" spans="1:2">
      <c r="A13" s="142" t="s">
        <v>924</v>
      </c>
      <c r="B13" s="144"/>
    </row>
    <row r="14" ht="26.25" customHeight="1" spans="1:2">
      <c r="A14" s="142" t="s">
        <v>925</v>
      </c>
      <c r="B14" s="144"/>
    </row>
    <row r="15" ht="26.25" customHeight="1" spans="1:2">
      <c r="A15" s="142" t="s">
        <v>926</v>
      </c>
      <c r="B15" s="144">
        <v>4432</v>
      </c>
    </row>
    <row r="16" ht="26.25" customHeight="1" spans="1:2">
      <c r="A16" s="142" t="s">
        <v>927</v>
      </c>
      <c r="B16" s="144">
        <v>56564</v>
      </c>
    </row>
    <row r="17" ht="26.25" customHeight="1" spans="1:2">
      <c r="A17" s="146" t="s">
        <v>928</v>
      </c>
      <c r="B17" s="147">
        <v>300</v>
      </c>
    </row>
    <row r="28" spans="9:9">
      <c r="I28" s="1"/>
    </row>
  </sheetData>
  <mergeCells count="2">
    <mergeCell ref="A2:B2"/>
    <mergeCell ref="A3:B3"/>
  </mergeCells>
  <printOptions horizontalCentered="1"/>
  <pageMargins left="0.590277777777778" right="0.590277777777778" top="0.751388888888889" bottom="0.590277777777778" header="0.298611111111111" footer="0.298611111111111"/>
  <pageSetup paperSize="9" scale="92" orientation="portrait" horizontalDpi="600" verticalDpi="300"/>
  <headerFooter>
    <oddFooter>&amp;C第 &amp;P 页，共 &amp;N 页</oddFooter>
  </headerFooter>
  <legacyDrawing r:id="rId2"/>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1">
    <pageSetUpPr fitToPage="1"/>
  </sheetPr>
  <dimension ref="A1:P13"/>
  <sheetViews>
    <sheetView topLeftCell="C1" workbookViewId="0">
      <selection activeCell="F4" sqref="F4"/>
    </sheetView>
  </sheetViews>
  <sheetFormatPr defaultColWidth="9" defaultRowHeight="13.5"/>
  <cols>
    <col min="1" max="1" width="22.5" customWidth="1"/>
    <col min="2" max="4" width="10.75" customWidth="1"/>
    <col min="5" max="6" width="9.75" customWidth="1"/>
    <col min="7" max="8" width="9.13333333333333" customWidth="1"/>
    <col min="9" max="9" width="26.5" customWidth="1"/>
    <col min="10" max="12" width="10.75" customWidth="1"/>
    <col min="13" max="14" width="9.75" customWidth="1"/>
    <col min="17" max="17" width="16.1333333333333" customWidth="1"/>
  </cols>
  <sheetData>
    <row r="1" spans="1:1">
      <c r="A1" t="s">
        <v>929</v>
      </c>
    </row>
    <row r="2" ht="56.25" customHeight="1" spans="1:16">
      <c r="A2" s="24" t="s">
        <v>930</v>
      </c>
      <c r="B2" s="24"/>
      <c r="C2" s="24"/>
      <c r="D2" s="24"/>
      <c r="E2" s="24"/>
      <c r="F2" s="24"/>
      <c r="G2" s="24"/>
      <c r="H2" s="24"/>
      <c r="I2" s="24"/>
      <c r="J2" s="24"/>
      <c r="K2" s="24"/>
      <c r="L2" s="24"/>
      <c r="M2" s="24"/>
      <c r="N2" s="24"/>
      <c r="O2" s="24"/>
      <c r="P2" s="24"/>
    </row>
    <row r="3" ht="22.5" customHeight="1" spans="15:16">
      <c r="O3" s="97" t="s">
        <v>52</v>
      </c>
      <c r="P3" s="97"/>
    </row>
    <row r="4" ht="54" spans="1:16">
      <c r="A4" s="105" t="s">
        <v>115</v>
      </c>
      <c r="B4" s="106" t="s">
        <v>116</v>
      </c>
      <c r="C4" s="106" t="s">
        <v>117</v>
      </c>
      <c r="D4" s="106" t="s">
        <v>118</v>
      </c>
      <c r="E4" s="106" t="s">
        <v>119</v>
      </c>
      <c r="F4" s="106" t="s">
        <v>120</v>
      </c>
      <c r="G4" s="106" t="s">
        <v>931</v>
      </c>
      <c r="H4" s="107" t="s">
        <v>932</v>
      </c>
      <c r="I4" s="126" t="s">
        <v>123</v>
      </c>
      <c r="J4" s="106" t="s">
        <v>116</v>
      </c>
      <c r="K4" s="106" t="s">
        <v>117</v>
      </c>
      <c r="L4" s="106" t="s">
        <v>118</v>
      </c>
      <c r="M4" s="106" t="s">
        <v>119</v>
      </c>
      <c r="N4" s="106" t="s">
        <v>120</v>
      </c>
      <c r="O4" s="106" t="s">
        <v>931</v>
      </c>
      <c r="P4" s="107" t="s">
        <v>932</v>
      </c>
    </row>
    <row r="5" ht="28.5" customHeight="1" spans="1:16">
      <c r="A5" s="108" t="s">
        <v>124</v>
      </c>
      <c r="B5" s="109">
        <v>10400</v>
      </c>
      <c r="C5" s="109">
        <v>10400</v>
      </c>
      <c r="D5" s="109">
        <v>10400</v>
      </c>
      <c r="E5" s="109">
        <v>2258</v>
      </c>
      <c r="F5" s="109">
        <v>2258</v>
      </c>
      <c r="G5" s="110" t="s">
        <v>125</v>
      </c>
      <c r="H5" s="111" t="s">
        <v>125</v>
      </c>
      <c r="I5" s="127" t="s">
        <v>124</v>
      </c>
      <c r="J5" s="109">
        <v>10400</v>
      </c>
      <c r="K5" s="109">
        <v>10400</v>
      </c>
      <c r="L5" s="109">
        <v>10400</v>
      </c>
      <c r="M5" s="109">
        <v>2258</v>
      </c>
      <c r="N5" s="109">
        <v>2258</v>
      </c>
      <c r="O5" s="110" t="s">
        <v>125</v>
      </c>
      <c r="P5" s="111" t="s">
        <v>125</v>
      </c>
    </row>
    <row r="6" ht="28.5" customHeight="1" spans="1:16">
      <c r="A6" s="112" t="s">
        <v>126</v>
      </c>
      <c r="B6" s="109">
        <v>10000</v>
      </c>
      <c r="C6" s="109">
        <v>10000</v>
      </c>
      <c r="D6" s="109">
        <v>10000</v>
      </c>
      <c r="E6" s="109">
        <v>1858</v>
      </c>
      <c r="F6" s="113">
        <v>1858</v>
      </c>
      <c r="G6" s="114">
        <f>F6/D6*100</f>
        <v>18.58</v>
      </c>
      <c r="H6" s="115">
        <v>92.4</v>
      </c>
      <c r="I6" s="128" t="s">
        <v>127</v>
      </c>
      <c r="J6" s="109">
        <v>400</v>
      </c>
      <c r="K6" s="109">
        <v>400</v>
      </c>
      <c r="L6" s="109">
        <v>400</v>
      </c>
      <c r="M6" s="109"/>
      <c r="N6" s="109"/>
      <c r="O6" s="110" t="s">
        <v>125</v>
      </c>
      <c r="P6" s="111" t="s">
        <v>125</v>
      </c>
    </row>
    <row r="7" ht="28.5" customHeight="1" spans="1:16">
      <c r="A7" s="116" t="s">
        <v>933</v>
      </c>
      <c r="B7" s="117"/>
      <c r="C7" s="117"/>
      <c r="D7" s="117"/>
      <c r="E7" s="117">
        <v>1858</v>
      </c>
      <c r="F7" s="118">
        <v>1858</v>
      </c>
      <c r="G7" s="110" t="s">
        <v>125</v>
      </c>
      <c r="H7" s="111" t="s">
        <v>125</v>
      </c>
      <c r="I7" s="129" t="s">
        <v>934</v>
      </c>
      <c r="J7" s="117">
        <v>400</v>
      </c>
      <c r="K7" s="117">
        <v>400</v>
      </c>
      <c r="L7" s="117">
        <v>400</v>
      </c>
      <c r="M7" s="117"/>
      <c r="N7" s="117"/>
      <c r="O7" s="110" t="s">
        <v>125</v>
      </c>
      <c r="P7" s="111" t="s">
        <v>125</v>
      </c>
    </row>
    <row r="8" ht="28.5" customHeight="1" spans="1:16">
      <c r="A8" s="116" t="s">
        <v>935</v>
      </c>
      <c r="B8" s="117">
        <v>10000</v>
      </c>
      <c r="C8" s="117">
        <v>10000</v>
      </c>
      <c r="D8" s="117">
        <v>10000</v>
      </c>
      <c r="E8" s="117"/>
      <c r="F8" s="118"/>
      <c r="G8" s="110" t="s">
        <v>125</v>
      </c>
      <c r="H8" s="111" t="s">
        <v>125</v>
      </c>
      <c r="I8" s="129" t="s">
        <v>936</v>
      </c>
      <c r="J8" s="117">
        <v>400</v>
      </c>
      <c r="K8" s="117">
        <v>400</v>
      </c>
      <c r="L8" s="117">
        <v>400</v>
      </c>
      <c r="M8" s="117"/>
      <c r="N8" s="117"/>
      <c r="O8" s="110" t="s">
        <v>125</v>
      </c>
      <c r="P8" s="111" t="s">
        <v>125</v>
      </c>
    </row>
    <row r="9" ht="28.5" customHeight="1" spans="1:16">
      <c r="A9" s="112" t="s">
        <v>153</v>
      </c>
      <c r="B9" s="109">
        <v>400</v>
      </c>
      <c r="C9" s="109">
        <v>400</v>
      </c>
      <c r="D9" s="109">
        <v>400</v>
      </c>
      <c r="E9" s="109">
        <v>400</v>
      </c>
      <c r="F9" s="113">
        <v>400</v>
      </c>
      <c r="G9" s="110" t="s">
        <v>125</v>
      </c>
      <c r="H9" s="111" t="s">
        <v>125</v>
      </c>
      <c r="I9" s="130" t="s">
        <v>154</v>
      </c>
      <c r="J9" s="109">
        <v>10000</v>
      </c>
      <c r="K9" s="109">
        <v>10000</v>
      </c>
      <c r="L9" s="109">
        <v>10000</v>
      </c>
      <c r="M9" s="109">
        <v>2258</v>
      </c>
      <c r="N9" s="109">
        <v>2258</v>
      </c>
      <c r="O9" s="110" t="s">
        <v>125</v>
      </c>
      <c r="P9" s="111" t="s">
        <v>125</v>
      </c>
    </row>
    <row r="10" ht="18.75" customHeight="1" spans="1:16">
      <c r="A10" s="119" t="s">
        <v>155</v>
      </c>
      <c r="B10" s="117"/>
      <c r="C10" s="117"/>
      <c r="D10" s="117"/>
      <c r="E10" s="117"/>
      <c r="F10" s="117"/>
      <c r="G10" s="117"/>
      <c r="H10" s="120"/>
      <c r="I10" s="131" t="s">
        <v>156</v>
      </c>
      <c r="J10" s="121"/>
      <c r="K10" s="121"/>
      <c r="L10" s="121"/>
      <c r="M10" s="121"/>
      <c r="N10" s="121"/>
      <c r="O10" s="117"/>
      <c r="P10" s="132"/>
    </row>
    <row r="11" ht="18.75" customHeight="1" spans="1:16">
      <c r="A11" s="119" t="s">
        <v>937</v>
      </c>
      <c r="B11" s="121"/>
      <c r="C11" s="121"/>
      <c r="D11" s="121"/>
      <c r="E11" s="121"/>
      <c r="F11" s="121"/>
      <c r="G11" s="121"/>
      <c r="H11" s="122"/>
      <c r="I11" s="133" t="s">
        <v>938</v>
      </c>
      <c r="J11" s="121"/>
      <c r="K11" s="121"/>
      <c r="L11" s="121"/>
      <c r="M11" s="121"/>
      <c r="N11" s="121"/>
      <c r="O11" s="134"/>
      <c r="P11" s="132"/>
    </row>
    <row r="12" ht="18.75" customHeight="1" spans="1:16">
      <c r="A12" s="119" t="s">
        <v>939</v>
      </c>
      <c r="B12" s="121"/>
      <c r="C12" s="121"/>
      <c r="D12" s="121"/>
      <c r="E12" s="121"/>
      <c r="F12" s="121"/>
      <c r="G12" s="121"/>
      <c r="H12" s="122"/>
      <c r="I12" s="135" t="s">
        <v>940</v>
      </c>
      <c r="J12" s="117">
        <v>10000</v>
      </c>
      <c r="K12" s="117">
        <v>10000</v>
      </c>
      <c r="L12" s="118">
        <v>10000</v>
      </c>
      <c r="M12" s="117">
        <v>2258</v>
      </c>
      <c r="N12" s="117">
        <v>2258</v>
      </c>
      <c r="O12" s="121"/>
      <c r="P12" s="122"/>
    </row>
    <row r="13" ht="18.75" customHeight="1" spans="1:16">
      <c r="A13" s="123" t="s">
        <v>941</v>
      </c>
      <c r="B13" s="124">
        <v>400</v>
      </c>
      <c r="C13" s="124">
        <v>400</v>
      </c>
      <c r="D13" s="124">
        <v>400</v>
      </c>
      <c r="E13" s="124">
        <v>400</v>
      </c>
      <c r="F13" s="124">
        <v>400</v>
      </c>
      <c r="G13" s="124"/>
      <c r="H13" s="125"/>
      <c r="I13" s="136" t="s">
        <v>942</v>
      </c>
      <c r="J13" s="137"/>
      <c r="K13" s="137"/>
      <c r="L13" s="137"/>
      <c r="M13" s="137"/>
      <c r="N13" s="137"/>
      <c r="O13" s="124"/>
      <c r="P13" s="125"/>
    </row>
  </sheetData>
  <mergeCells count="2">
    <mergeCell ref="A2:P2"/>
    <mergeCell ref="O3:P3"/>
  </mergeCells>
  <printOptions horizontalCentered="1"/>
  <pageMargins left="0.196527777777778" right="0.196527777777778" top="0.751388888888889" bottom="0.590277777777778" header="0.298611111111111" footer="0.298611111111111"/>
  <pageSetup paperSize="9" scale="77" orientation="landscape" horizontalDpi="600" verticalDpi="300"/>
  <headerFooter>
    <oddFooter>&amp;C第 29 页，共 37 页</oddFooter>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3"/>
  <dimension ref="A1:D5"/>
  <sheetViews>
    <sheetView workbookViewId="0">
      <selection activeCell="F4" sqref="F4"/>
    </sheetView>
  </sheetViews>
  <sheetFormatPr defaultColWidth="9" defaultRowHeight="14.25" outlineLevelRow="4" outlineLevelCol="3"/>
  <cols>
    <col min="1" max="3" width="21.3833333333333" style="101" customWidth="1"/>
    <col min="4" max="4" width="25.3833333333333" style="101" customWidth="1"/>
    <col min="5" max="256" width="9" style="101"/>
    <col min="257" max="260" width="21.3833333333333" style="101" customWidth="1"/>
    <col min="261" max="512" width="9" style="101"/>
    <col min="513" max="516" width="21.3833333333333" style="101" customWidth="1"/>
    <col min="517" max="768" width="9" style="101"/>
    <col min="769" max="772" width="21.3833333333333" style="101" customWidth="1"/>
    <col min="773" max="1024" width="10" style="101"/>
    <col min="1025" max="1028" width="21.3833333333333" style="101" customWidth="1"/>
    <col min="1029" max="1280" width="9" style="101"/>
    <col min="1281" max="1284" width="21.3833333333333" style="101" customWidth="1"/>
    <col min="1285" max="1536" width="9" style="101"/>
    <col min="1537" max="1540" width="21.3833333333333" style="101" customWidth="1"/>
    <col min="1541" max="1792" width="9" style="101"/>
    <col min="1793" max="1796" width="21.3833333333333" style="101" customWidth="1"/>
    <col min="1797" max="2048" width="10" style="101"/>
    <col min="2049" max="2052" width="21.3833333333333" style="101" customWidth="1"/>
    <col min="2053" max="2304" width="9" style="101"/>
    <col min="2305" max="2308" width="21.3833333333333" style="101" customWidth="1"/>
    <col min="2309" max="2560" width="9" style="101"/>
    <col min="2561" max="2564" width="21.3833333333333" style="101" customWidth="1"/>
    <col min="2565" max="2816" width="9" style="101"/>
    <col min="2817" max="2820" width="21.3833333333333" style="101" customWidth="1"/>
    <col min="2821" max="3072" width="10" style="101"/>
    <col min="3073" max="3076" width="21.3833333333333" style="101" customWidth="1"/>
    <col min="3077" max="3328" width="9" style="101"/>
    <col min="3329" max="3332" width="21.3833333333333" style="101" customWidth="1"/>
    <col min="3333" max="3584" width="9" style="101"/>
    <col min="3585" max="3588" width="21.3833333333333" style="101" customWidth="1"/>
    <col min="3589" max="3840" width="9" style="101"/>
    <col min="3841" max="3844" width="21.3833333333333" style="101" customWidth="1"/>
    <col min="3845" max="4096" width="10" style="101"/>
    <col min="4097" max="4100" width="21.3833333333333" style="101" customWidth="1"/>
    <col min="4101" max="4352" width="9" style="101"/>
    <col min="4353" max="4356" width="21.3833333333333" style="101" customWidth="1"/>
    <col min="4357" max="4608" width="9" style="101"/>
    <col min="4609" max="4612" width="21.3833333333333" style="101" customWidth="1"/>
    <col min="4613" max="4864" width="9" style="101"/>
    <col min="4865" max="4868" width="21.3833333333333" style="101" customWidth="1"/>
    <col min="4869" max="5120" width="10" style="101"/>
    <col min="5121" max="5124" width="21.3833333333333" style="101" customWidth="1"/>
    <col min="5125" max="5376" width="9" style="101"/>
    <col min="5377" max="5380" width="21.3833333333333" style="101" customWidth="1"/>
    <col min="5381" max="5632" width="9" style="101"/>
    <col min="5633" max="5636" width="21.3833333333333" style="101" customWidth="1"/>
    <col min="5637" max="5888" width="9" style="101"/>
    <col min="5889" max="5892" width="21.3833333333333" style="101" customWidth="1"/>
    <col min="5893" max="6144" width="10" style="101"/>
    <col min="6145" max="6148" width="21.3833333333333" style="101" customWidth="1"/>
    <col min="6149" max="6400" width="9" style="101"/>
    <col min="6401" max="6404" width="21.3833333333333" style="101" customWidth="1"/>
    <col min="6405" max="6656" width="9" style="101"/>
    <col min="6657" max="6660" width="21.3833333333333" style="101" customWidth="1"/>
    <col min="6661" max="6912" width="9" style="101"/>
    <col min="6913" max="6916" width="21.3833333333333" style="101" customWidth="1"/>
    <col min="6917" max="7168" width="10" style="101"/>
    <col min="7169" max="7172" width="21.3833333333333" style="101" customWidth="1"/>
    <col min="7173" max="7424" width="9" style="101"/>
    <col min="7425" max="7428" width="21.3833333333333" style="101" customWidth="1"/>
    <col min="7429" max="7680" width="9" style="101"/>
    <col min="7681" max="7684" width="21.3833333333333" style="101" customWidth="1"/>
    <col min="7685" max="7936" width="9" style="101"/>
    <col min="7937" max="7940" width="21.3833333333333" style="101" customWidth="1"/>
    <col min="7941" max="8192" width="10" style="101"/>
    <col min="8193" max="8196" width="21.3833333333333" style="101" customWidth="1"/>
    <col min="8197" max="8448" width="9" style="101"/>
    <col min="8449" max="8452" width="21.3833333333333" style="101" customWidth="1"/>
    <col min="8453" max="8704" width="9" style="101"/>
    <col min="8705" max="8708" width="21.3833333333333" style="101" customWidth="1"/>
    <col min="8709" max="8960" width="9" style="101"/>
    <col min="8961" max="8964" width="21.3833333333333" style="101" customWidth="1"/>
    <col min="8965" max="9216" width="10" style="101"/>
    <col min="9217" max="9220" width="21.3833333333333" style="101" customWidth="1"/>
    <col min="9221" max="9472" width="9" style="101"/>
    <col min="9473" max="9476" width="21.3833333333333" style="101" customWidth="1"/>
    <col min="9477" max="9728" width="9" style="101"/>
    <col min="9729" max="9732" width="21.3833333333333" style="101" customWidth="1"/>
    <col min="9733" max="9984" width="9" style="101"/>
    <col min="9985" max="9988" width="21.3833333333333" style="101" customWidth="1"/>
    <col min="9989" max="10240" width="10" style="101"/>
    <col min="10241" max="10244" width="21.3833333333333" style="101" customWidth="1"/>
    <col min="10245" max="10496" width="9" style="101"/>
    <col min="10497" max="10500" width="21.3833333333333" style="101" customWidth="1"/>
    <col min="10501" max="10752" width="9" style="101"/>
    <col min="10753" max="10756" width="21.3833333333333" style="101" customWidth="1"/>
    <col min="10757" max="11008" width="9" style="101"/>
    <col min="11009" max="11012" width="21.3833333333333" style="101" customWidth="1"/>
    <col min="11013" max="11264" width="10" style="101"/>
    <col min="11265" max="11268" width="21.3833333333333" style="101" customWidth="1"/>
    <col min="11269" max="11520" width="9" style="101"/>
    <col min="11521" max="11524" width="21.3833333333333" style="101" customWidth="1"/>
    <col min="11525" max="11776" width="9" style="101"/>
    <col min="11777" max="11780" width="21.3833333333333" style="101" customWidth="1"/>
    <col min="11781" max="12032" width="9" style="101"/>
    <col min="12033" max="12036" width="21.3833333333333" style="101" customWidth="1"/>
    <col min="12037" max="12288" width="10" style="101"/>
    <col min="12289" max="12292" width="21.3833333333333" style="101" customWidth="1"/>
    <col min="12293" max="12544" width="9" style="101"/>
    <col min="12545" max="12548" width="21.3833333333333" style="101" customWidth="1"/>
    <col min="12549" max="12800" width="9" style="101"/>
    <col min="12801" max="12804" width="21.3833333333333" style="101" customWidth="1"/>
    <col min="12805" max="13056" width="9" style="101"/>
    <col min="13057" max="13060" width="21.3833333333333" style="101" customWidth="1"/>
    <col min="13061" max="13312" width="10" style="101"/>
    <col min="13313" max="13316" width="21.3833333333333" style="101" customWidth="1"/>
    <col min="13317" max="13568" width="9" style="101"/>
    <col min="13569" max="13572" width="21.3833333333333" style="101" customWidth="1"/>
    <col min="13573" max="13824" width="9" style="101"/>
    <col min="13825" max="13828" width="21.3833333333333" style="101" customWidth="1"/>
    <col min="13829" max="14080" width="9" style="101"/>
    <col min="14081" max="14084" width="21.3833333333333" style="101" customWidth="1"/>
    <col min="14085" max="14336" width="10" style="101"/>
    <col min="14337" max="14340" width="21.3833333333333" style="101" customWidth="1"/>
    <col min="14341" max="14592" width="9" style="101"/>
    <col min="14593" max="14596" width="21.3833333333333" style="101" customWidth="1"/>
    <col min="14597" max="14848" width="9" style="101"/>
    <col min="14849" max="14852" width="21.3833333333333" style="101" customWidth="1"/>
    <col min="14853" max="15104" width="9" style="101"/>
    <col min="15105" max="15108" width="21.3833333333333" style="101" customWidth="1"/>
    <col min="15109" max="15360" width="10" style="101"/>
    <col min="15361" max="15364" width="21.3833333333333" style="101" customWidth="1"/>
    <col min="15365" max="15616" width="9" style="101"/>
    <col min="15617" max="15620" width="21.3833333333333" style="101" customWidth="1"/>
    <col min="15621" max="15872" width="9" style="101"/>
    <col min="15873" max="15876" width="21.3833333333333" style="101" customWidth="1"/>
    <col min="15877" max="16128" width="9" style="101"/>
    <col min="16129" max="16132" width="21.3833333333333" style="101" customWidth="1"/>
    <col min="16133" max="16384" width="10" style="101"/>
  </cols>
  <sheetData>
    <row r="1" ht="55.5" customHeight="1" spans="1:4">
      <c r="A1" s="102" t="s">
        <v>943</v>
      </c>
      <c r="B1" s="102"/>
      <c r="C1" s="102"/>
      <c r="D1" s="102"/>
    </row>
    <row r="2" ht="68.25" customHeight="1" spans="1:4">
      <c r="A2" s="103" t="s">
        <v>944</v>
      </c>
      <c r="B2" s="104"/>
      <c r="C2" s="104"/>
      <c r="D2" s="104"/>
    </row>
    <row r="3" ht="68.25" customHeight="1" spans="1:4">
      <c r="A3" s="104"/>
      <c r="B3" s="104"/>
      <c r="C3" s="104"/>
      <c r="D3" s="104"/>
    </row>
    <row r="4" ht="68.25" customHeight="1" spans="1:4">
      <c r="A4" s="104"/>
      <c r="B4" s="104"/>
      <c r="C4" s="104"/>
      <c r="D4" s="104"/>
    </row>
    <row r="5" ht="68.25" customHeight="1" spans="1:4">
      <c r="A5" s="104"/>
      <c r="B5" s="104"/>
      <c r="C5" s="104"/>
      <c r="D5" s="104"/>
    </row>
  </sheetData>
  <mergeCells count="2">
    <mergeCell ref="A1:D1"/>
    <mergeCell ref="A2:D5"/>
  </mergeCells>
  <printOptions horizontalCentered="1"/>
  <pageMargins left="0.590277777777778" right="0.590277777777778" top="0.751388888888889" bottom="0.590277777777778" header="0.298611111111111" footer="0.298611111111111"/>
  <pageSetup paperSize="9" scale="92" orientation="portrait" horizontalDpi="600" verticalDpi="300"/>
  <headerFooter>
    <oddFooter>&amp;C第 &amp;P 页，共 &amp;N 页</oddFooter>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4">
    <pageSetUpPr fitToPage="1"/>
  </sheetPr>
  <dimension ref="A1:J36"/>
  <sheetViews>
    <sheetView workbookViewId="0">
      <selection activeCell="F4" sqref="F4"/>
    </sheetView>
  </sheetViews>
  <sheetFormatPr defaultColWidth="9" defaultRowHeight="13.5"/>
  <cols>
    <col min="1" max="1" width="39.6333333333333" customWidth="1"/>
    <col min="2" max="3" width="7.88333333333333" customWidth="1"/>
    <col min="5" max="5" width="11" customWidth="1"/>
    <col min="6" max="6" width="41" customWidth="1"/>
    <col min="7" max="8" width="7.88333333333333" customWidth="1"/>
    <col min="10" max="10" width="10.6333333333333" customWidth="1"/>
  </cols>
  <sheetData>
    <row r="1" spans="1:1">
      <c r="A1" t="s">
        <v>945</v>
      </c>
    </row>
    <row r="2" ht="23.25" customHeight="1" spans="1:10">
      <c r="A2" s="24" t="s">
        <v>946</v>
      </c>
      <c r="B2" s="24"/>
      <c r="C2" s="24"/>
      <c r="D2" s="24"/>
      <c r="E2" s="24"/>
      <c r="F2" s="24"/>
      <c r="G2" s="24"/>
      <c r="H2" s="24"/>
      <c r="I2" s="24"/>
      <c r="J2" s="24"/>
    </row>
    <row r="3" ht="15.75" customHeight="1" spans="9:10">
      <c r="I3" s="97" t="s">
        <v>52</v>
      </c>
      <c r="J3" s="97"/>
    </row>
    <row r="4" ht="39" customHeight="1" spans="1:10">
      <c r="A4" s="78" t="s">
        <v>669</v>
      </c>
      <c r="B4" s="79" t="s">
        <v>116</v>
      </c>
      <c r="C4" s="80" t="s">
        <v>120</v>
      </c>
      <c r="D4" s="81" t="s">
        <v>947</v>
      </c>
      <c r="E4" s="81" t="s">
        <v>948</v>
      </c>
      <c r="F4" s="82" t="s">
        <v>179</v>
      </c>
      <c r="G4" s="79" t="s">
        <v>116</v>
      </c>
      <c r="H4" s="80" t="s">
        <v>120</v>
      </c>
      <c r="I4" s="81" t="s">
        <v>947</v>
      </c>
      <c r="J4" s="81" t="s">
        <v>948</v>
      </c>
    </row>
    <row r="5" ht="17.25" customHeight="1" spans="1:10">
      <c r="A5" s="83" t="s">
        <v>949</v>
      </c>
      <c r="B5" s="84"/>
      <c r="C5" s="84"/>
      <c r="D5" s="84"/>
      <c r="E5" s="84"/>
      <c r="F5" s="85" t="s">
        <v>950</v>
      </c>
      <c r="G5" s="84"/>
      <c r="H5" s="84"/>
      <c r="I5" s="84"/>
      <c r="J5" s="98"/>
    </row>
    <row r="6" ht="17.25" customHeight="1" spans="1:10">
      <c r="A6" s="86" t="s">
        <v>951</v>
      </c>
      <c r="B6" s="84"/>
      <c r="C6" s="84"/>
      <c r="D6" s="84"/>
      <c r="E6" s="84"/>
      <c r="F6" s="87" t="s">
        <v>952</v>
      </c>
      <c r="G6" s="84"/>
      <c r="H6" s="84"/>
      <c r="I6" s="84"/>
      <c r="J6" s="98"/>
    </row>
    <row r="7" ht="17.25" customHeight="1" spans="1:10">
      <c r="A7" s="88" t="s">
        <v>953</v>
      </c>
      <c r="B7" s="84"/>
      <c r="C7" s="84"/>
      <c r="D7" s="84"/>
      <c r="E7" s="84"/>
      <c r="F7" s="85" t="s">
        <v>954</v>
      </c>
      <c r="G7" s="84"/>
      <c r="H7" s="84"/>
      <c r="I7" s="84"/>
      <c r="J7" s="98"/>
    </row>
    <row r="8" ht="17.25" customHeight="1" spans="1:10">
      <c r="A8" s="89" t="s">
        <v>955</v>
      </c>
      <c r="B8" s="84"/>
      <c r="C8" s="84"/>
      <c r="D8" s="84"/>
      <c r="E8" s="84"/>
      <c r="F8" s="87" t="s">
        <v>952</v>
      </c>
      <c r="G8" s="84"/>
      <c r="H8" s="84"/>
      <c r="I8" s="84"/>
      <c r="J8" s="98"/>
    </row>
    <row r="9" ht="17.25" customHeight="1" spans="1:10">
      <c r="A9" s="83" t="s">
        <v>956</v>
      </c>
      <c r="B9" s="84"/>
      <c r="C9" s="84"/>
      <c r="D9" s="84"/>
      <c r="E9" s="84"/>
      <c r="F9" s="85" t="s">
        <v>957</v>
      </c>
      <c r="G9" s="84"/>
      <c r="H9" s="84"/>
      <c r="I9" s="84"/>
      <c r="J9" s="98"/>
    </row>
    <row r="10" ht="17.25" customHeight="1" spans="1:10">
      <c r="A10" s="86" t="s">
        <v>951</v>
      </c>
      <c r="B10" s="84"/>
      <c r="C10" s="84"/>
      <c r="D10" s="84"/>
      <c r="E10" s="84"/>
      <c r="F10" s="87" t="s">
        <v>952</v>
      </c>
      <c r="G10" s="84"/>
      <c r="H10" s="84"/>
      <c r="I10" s="84"/>
      <c r="J10" s="98"/>
    </row>
    <row r="11" ht="17.25" customHeight="1" spans="1:10">
      <c r="A11" s="88" t="s">
        <v>953</v>
      </c>
      <c r="B11" s="84"/>
      <c r="C11" s="84"/>
      <c r="D11" s="84"/>
      <c r="E11" s="84"/>
      <c r="F11" s="85" t="s">
        <v>958</v>
      </c>
      <c r="G11" s="84"/>
      <c r="H11" s="84"/>
      <c r="I11" s="84"/>
      <c r="J11" s="98"/>
    </row>
    <row r="12" ht="17.25" customHeight="1" spans="1:10">
      <c r="A12" s="89" t="s">
        <v>955</v>
      </c>
      <c r="B12" s="84"/>
      <c r="C12" s="84"/>
      <c r="D12" s="84"/>
      <c r="E12" s="84"/>
      <c r="F12" s="87" t="s">
        <v>959</v>
      </c>
      <c r="G12" s="84"/>
      <c r="H12" s="84"/>
      <c r="I12" s="84"/>
      <c r="J12" s="98"/>
    </row>
    <row r="13" ht="17.25" customHeight="1" spans="1:10">
      <c r="A13" s="83" t="s">
        <v>960</v>
      </c>
      <c r="B13" s="84"/>
      <c r="C13" s="84"/>
      <c r="D13" s="84"/>
      <c r="E13" s="84"/>
      <c r="F13" s="85" t="s">
        <v>961</v>
      </c>
      <c r="G13" s="84"/>
      <c r="H13" s="84"/>
      <c r="I13" s="84"/>
      <c r="J13" s="98"/>
    </row>
    <row r="14" ht="17.25" customHeight="1" spans="1:10">
      <c r="A14" s="86" t="s">
        <v>951</v>
      </c>
      <c r="B14" s="84"/>
      <c r="C14" s="84"/>
      <c r="D14" s="84"/>
      <c r="E14" s="84"/>
      <c r="F14" s="87" t="s">
        <v>959</v>
      </c>
      <c r="G14" s="84"/>
      <c r="H14" s="84"/>
      <c r="I14" s="84"/>
      <c r="J14" s="98"/>
    </row>
    <row r="15" ht="17.25" customHeight="1" spans="1:10">
      <c r="A15" s="88" t="s">
        <v>953</v>
      </c>
      <c r="B15" s="84"/>
      <c r="C15" s="84"/>
      <c r="D15" s="84"/>
      <c r="E15" s="84"/>
      <c r="F15" s="85" t="s">
        <v>962</v>
      </c>
      <c r="G15" s="84"/>
      <c r="H15" s="84"/>
      <c r="I15" s="84"/>
      <c r="J15" s="98"/>
    </row>
    <row r="16" ht="17.25" customHeight="1" spans="1:10">
      <c r="A16" s="89" t="s">
        <v>955</v>
      </c>
      <c r="B16" s="84"/>
      <c r="C16" s="84"/>
      <c r="D16" s="84"/>
      <c r="E16" s="84"/>
      <c r="F16" s="87" t="s">
        <v>963</v>
      </c>
      <c r="G16" s="84"/>
      <c r="H16" s="84"/>
      <c r="I16" s="84"/>
      <c r="J16" s="98"/>
    </row>
    <row r="17" ht="17.25" customHeight="1" spans="1:10">
      <c r="A17" s="83" t="s">
        <v>964</v>
      </c>
      <c r="B17" s="84"/>
      <c r="C17" s="84"/>
      <c r="D17" s="84"/>
      <c r="E17" s="84"/>
      <c r="F17" s="85" t="s">
        <v>965</v>
      </c>
      <c r="G17" s="84"/>
      <c r="H17" s="84"/>
      <c r="I17" s="84"/>
      <c r="J17" s="98"/>
    </row>
    <row r="18" ht="17.25" customHeight="1" spans="1:10">
      <c r="A18" s="86" t="s">
        <v>951</v>
      </c>
      <c r="B18" s="84"/>
      <c r="C18" s="84"/>
      <c r="D18" s="84"/>
      <c r="E18" s="84"/>
      <c r="F18" s="87" t="s">
        <v>966</v>
      </c>
      <c r="G18" s="84"/>
      <c r="H18" s="84"/>
      <c r="I18" s="84"/>
      <c r="J18" s="98"/>
    </row>
    <row r="19" ht="17.25" customHeight="1" spans="1:10">
      <c r="A19" s="88" t="s">
        <v>953</v>
      </c>
      <c r="B19" s="84"/>
      <c r="C19" s="84"/>
      <c r="D19" s="84"/>
      <c r="E19" s="84"/>
      <c r="F19" s="84"/>
      <c r="G19" s="84"/>
      <c r="H19" s="84"/>
      <c r="I19" s="84"/>
      <c r="J19" s="98"/>
    </row>
    <row r="20" ht="17.25" customHeight="1" spans="1:10">
      <c r="A20" s="83" t="s">
        <v>967</v>
      </c>
      <c r="B20" s="84"/>
      <c r="C20" s="84"/>
      <c r="D20" s="84"/>
      <c r="E20" s="84"/>
      <c r="F20" s="84"/>
      <c r="G20" s="84"/>
      <c r="H20" s="84"/>
      <c r="I20" s="84"/>
      <c r="J20" s="98"/>
    </row>
    <row r="21" ht="17.25" customHeight="1" spans="1:10">
      <c r="A21" s="86" t="s">
        <v>951</v>
      </c>
      <c r="B21" s="84"/>
      <c r="C21" s="84"/>
      <c r="D21" s="84"/>
      <c r="E21" s="84"/>
      <c r="F21" s="84"/>
      <c r="G21" s="84"/>
      <c r="H21" s="84"/>
      <c r="I21" s="84"/>
      <c r="J21" s="98"/>
    </row>
    <row r="22" ht="17.25" customHeight="1" spans="1:10">
      <c r="A22" s="88" t="s">
        <v>953</v>
      </c>
      <c r="B22" s="84"/>
      <c r="C22" s="84"/>
      <c r="D22" s="84"/>
      <c r="E22" s="84"/>
      <c r="F22" s="84"/>
      <c r="G22" s="84"/>
      <c r="H22" s="84"/>
      <c r="I22" s="84"/>
      <c r="J22" s="98"/>
    </row>
    <row r="23" ht="17.25" customHeight="1" spans="1:10">
      <c r="A23" s="89" t="s">
        <v>955</v>
      </c>
      <c r="B23" s="84"/>
      <c r="C23" s="84"/>
      <c r="D23" s="84"/>
      <c r="E23" s="84"/>
      <c r="F23" s="84"/>
      <c r="G23" s="84"/>
      <c r="H23" s="84"/>
      <c r="I23" s="84"/>
      <c r="J23" s="98"/>
    </row>
    <row r="24" ht="17.25" customHeight="1" spans="1:10">
      <c r="A24" s="83" t="s">
        <v>968</v>
      </c>
      <c r="B24" s="84"/>
      <c r="C24" s="84"/>
      <c r="D24" s="84"/>
      <c r="E24" s="84"/>
      <c r="F24" s="84"/>
      <c r="G24" s="84"/>
      <c r="H24" s="84"/>
      <c r="I24" s="84"/>
      <c r="J24" s="98"/>
    </row>
    <row r="25" ht="17.25" customHeight="1" spans="1:10">
      <c r="A25" s="86" t="s">
        <v>951</v>
      </c>
      <c r="B25" s="84"/>
      <c r="C25" s="84"/>
      <c r="D25" s="84"/>
      <c r="E25" s="84"/>
      <c r="F25" s="84"/>
      <c r="G25" s="84"/>
      <c r="H25" s="84"/>
      <c r="I25" s="84"/>
      <c r="J25" s="98"/>
    </row>
    <row r="26" ht="17.25" customHeight="1" spans="1:10">
      <c r="A26" s="90" t="s">
        <v>969</v>
      </c>
      <c r="B26" s="84"/>
      <c r="C26" s="84"/>
      <c r="D26" s="84"/>
      <c r="E26" s="84"/>
      <c r="F26" s="84"/>
      <c r="G26" s="84"/>
      <c r="H26" s="84"/>
      <c r="I26" s="84"/>
      <c r="J26" s="98"/>
    </row>
    <row r="27" ht="17.25" customHeight="1" spans="1:10">
      <c r="A27" s="90" t="s">
        <v>970</v>
      </c>
      <c r="B27" s="84"/>
      <c r="C27" s="84"/>
      <c r="D27" s="84"/>
      <c r="E27" s="84"/>
      <c r="F27" s="84"/>
      <c r="G27" s="84"/>
      <c r="H27" s="84"/>
      <c r="I27" s="84"/>
      <c r="J27" s="98"/>
    </row>
    <row r="28" ht="17.25" customHeight="1" spans="1:10">
      <c r="A28" s="90" t="s">
        <v>971</v>
      </c>
      <c r="B28" s="84"/>
      <c r="C28" s="84"/>
      <c r="D28" s="84"/>
      <c r="E28" s="84"/>
      <c r="F28" s="84"/>
      <c r="G28" s="84"/>
      <c r="H28" s="84"/>
      <c r="I28" s="84"/>
      <c r="J28" s="98"/>
    </row>
    <row r="29" ht="17.25" customHeight="1" spans="1:10">
      <c r="A29" s="91" t="s">
        <v>972</v>
      </c>
      <c r="B29" s="84"/>
      <c r="C29" s="84"/>
      <c r="D29" s="84"/>
      <c r="E29" s="84"/>
      <c r="F29" s="84"/>
      <c r="G29" s="84"/>
      <c r="H29" s="84"/>
      <c r="I29" s="84"/>
      <c r="J29" s="98"/>
    </row>
    <row r="30" ht="17.25" customHeight="1" spans="1:10">
      <c r="A30" s="91" t="s">
        <v>969</v>
      </c>
      <c r="B30" s="84"/>
      <c r="C30" s="84"/>
      <c r="D30" s="84"/>
      <c r="E30" s="84"/>
      <c r="F30" s="84"/>
      <c r="G30" s="84"/>
      <c r="H30" s="84"/>
      <c r="I30" s="84"/>
      <c r="J30" s="98"/>
    </row>
    <row r="31" ht="17.25" customHeight="1" spans="1:10">
      <c r="A31" s="91" t="s">
        <v>973</v>
      </c>
      <c r="B31" s="84"/>
      <c r="C31" s="84"/>
      <c r="D31" s="84"/>
      <c r="E31" s="84"/>
      <c r="F31" s="84"/>
      <c r="G31" s="84"/>
      <c r="H31" s="84"/>
      <c r="I31" s="84"/>
      <c r="J31" s="98"/>
    </row>
    <row r="32" s="77" customFormat="1" ht="17.25" customHeight="1" spans="1:10">
      <c r="A32" s="92" t="s">
        <v>974</v>
      </c>
      <c r="B32" s="93"/>
      <c r="C32" s="93"/>
      <c r="D32" s="93"/>
      <c r="E32" s="93"/>
      <c r="F32" s="94" t="s">
        <v>975</v>
      </c>
      <c r="G32" s="93"/>
      <c r="H32" s="93"/>
      <c r="I32" s="93"/>
      <c r="J32" s="99"/>
    </row>
    <row r="33" ht="17.25" customHeight="1" spans="1:10">
      <c r="A33" s="91" t="s">
        <v>972</v>
      </c>
      <c r="B33" s="84"/>
      <c r="C33" s="84"/>
      <c r="D33" s="84"/>
      <c r="E33" s="84"/>
      <c r="F33" s="87" t="s">
        <v>976</v>
      </c>
      <c r="G33" s="84"/>
      <c r="H33" s="84"/>
      <c r="I33" s="84"/>
      <c r="J33" s="98"/>
    </row>
    <row r="34" ht="17.25" customHeight="1" spans="1:10">
      <c r="A34" s="91" t="s">
        <v>969</v>
      </c>
      <c r="B34" s="84"/>
      <c r="C34" s="84"/>
      <c r="D34" s="84"/>
      <c r="E34" s="84"/>
      <c r="F34" s="84"/>
      <c r="G34" s="84"/>
      <c r="H34" s="84"/>
      <c r="I34" s="84"/>
      <c r="J34" s="98"/>
    </row>
    <row r="35" ht="17.25" customHeight="1" spans="1:10">
      <c r="A35" s="95" t="s">
        <v>973</v>
      </c>
      <c r="B35" s="96"/>
      <c r="C35" s="96"/>
      <c r="D35" s="96"/>
      <c r="E35" s="96"/>
      <c r="F35" s="96"/>
      <c r="G35" s="96"/>
      <c r="H35" s="96"/>
      <c r="I35" s="96"/>
      <c r="J35" s="100"/>
    </row>
    <row r="36" ht="17.25" customHeight="1" spans="1:1">
      <c r="A36" t="s">
        <v>977</v>
      </c>
    </row>
  </sheetData>
  <mergeCells count="2">
    <mergeCell ref="A2:J2"/>
    <mergeCell ref="I3:J3"/>
  </mergeCells>
  <printOptions horizontalCentered="1"/>
  <pageMargins left="0.196527777777778" right="0.196527777777778" top="0.751388888888889" bottom="0.590277777777778" header="0.298611111111111" footer="0.298611111111111"/>
  <pageSetup paperSize="9" scale="77" orientation="landscape" horizontalDpi="600" verticalDpi="300"/>
  <headerFooter>
    <oddFooter>&amp;C第 31 页，共 37 页</oddFooter>
  </headerFooter>
  <rowBreaks count="1" manualBreakCount="1">
    <brk id="36" max="16383" man="1"/>
  </rowBreaks>
  <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6"/>
  <dimension ref="A1:G7"/>
  <sheetViews>
    <sheetView workbookViewId="0">
      <selection activeCell="F4" sqref="F4"/>
    </sheetView>
  </sheetViews>
  <sheetFormatPr defaultColWidth="9" defaultRowHeight="13.5" outlineLevelRow="6" outlineLevelCol="6"/>
  <cols>
    <col min="2" max="7" width="15.75" customWidth="1"/>
  </cols>
  <sheetData>
    <row r="1" spans="1:1">
      <c r="A1" t="s">
        <v>978</v>
      </c>
    </row>
    <row r="2" ht="27" spans="2:2">
      <c r="B2" s="73" t="s">
        <v>979</v>
      </c>
    </row>
    <row r="4" ht="14.25" spans="7:7">
      <c r="G4" s="74" t="s">
        <v>980</v>
      </c>
    </row>
    <row r="5" ht="25.5" customHeight="1" spans="1:7">
      <c r="A5" s="25" t="s">
        <v>981</v>
      </c>
      <c r="B5" s="26" t="s">
        <v>982</v>
      </c>
      <c r="C5" s="26"/>
      <c r="D5" s="26"/>
      <c r="E5" s="26" t="s">
        <v>983</v>
      </c>
      <c r="F5" s="26"/>
      <c r="G5" s="27"/>
    </row>
    <row r="6" ht="25.5" customHeight="1" spans="1:7">
      <c r="A6" s="28"/>
      <c r="B6" s="29" t="s">
        <v>774</v>
      </c>
      <c r="C6" s="29" t="s">
        <v>984</v>
      </c>
      <c r="D6" s="29" t="s">
        <v>985</v>
      </c>
      <c r="E6" s="29" t="s">
        <v>774</v>
      </c>
      <c r="F6" s="29" t="s">
        <v>984</v>
      </c>
      <c r="G6" s="30" t="s">
        <v>985</v>
      </c>
    </row>
    <row r="7" ht="27" customHeight="1" spans="1:7">
      <c r="A7" s="31" t="s">
        <v>986</v>
      </c>
      <c r="B7" s="75">
        <v>233.54</v>
      </c>
      <c r="C7" s="75">
        <v>82.94</v>
      </c>
      <c r="D7" s="75">
        <v>150.6</v>
      </c>
      <c r="E7" s="75">
        <v>233.52</v>
      </c>
      <c r="F7" s="75">
        <v>82.94</v>
      </c>
      <c r="G7" s="76">
        <v>150.58</v>
      </c>
    </row>
  </sheetData>
  <mergeCells count="3">
    <mergeCell ref="B5:D5"/>
    <mergeCell ref="E5:G5"/>
    <mergeCell ref="A5:A6"/>
  </mergeCells>
  <printOptions horizontalCentered="1"/>
  <pageMargins left="0.590277777777778" right="0.590277777777778" top="0.751388888888889" bottom="0.590277777777778" header="0.298611111111111" footer="0.298611111111111"/>
  <pageSetup paperSize="9" scale="92" orientation="portrait" horizontalDpi="600" verticalDpi="300"/>
  <headerFooter>
    <oddFooter>&amp;C第 &amp;P 页，共 &amp;N 页</oddFooter>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7"/>
  <dimension ref="A1:G46"/>
  <sheetViews>
    <sheetView workbookViewId="0">
      <selection activeCell="F4" sqref="F4"/>
    </sheetView>
  </sheetViews>
  <sheetFormatPr defaultColWidth="9" defaultRowHeight="13.5" outlineLevelCol="6"/>
  <cols>
    <col min="1" max="1" width="6.25" customWidth="1"/>
    <col min="2" max="2" width="43.75" customWidth="1"/>
    <col min="3" max="3" width="20.375" customWidth="1"/>
    <col min="4" max="4" width="12.1333333333333" customWidth="1"/>
    <col min="5" max="5" width="12.75" customWidth="1"/>
    <col min="6" max="6" width="11.75" customWidth="1"/>
    <col min="7" max="7" width="13.3833333333333" customWidth="1"/>
  </cols>
  <sheetData>
    <row r="1" spans="1:1">
      <c r="A1" t="s">
        <v>987</v>
      </c>
    </row>
    <row r="2" ht="36" customHeight="1" spans="1:7">
      <c r="A2" s="24" t="s">
        <v>988</v>
      </c>
      <c r="B2" s="24"/>
      <c r="C2" s="24"/>
      <c r="D2" s="24"/>
      <c r="E2" s="24"/>
      <c r="F2" s="24"/>
      <c r="G2" s="24"/>
    </row>
    <row r="3" ht="24" customHeight="1" spans="7:7">
      <c r="G3" s="36" t="s">
        <v>52</v>
      </c>
    </row>
    <row r="4" ht="36" customHeight="1" spans="1:7">
      <c r="A4" s="64" t="s">
        <v>989</v>
      </c>
      <c r="B4" s="43" t="s">
        <v>990</v>
      </c>
      <c r="C4" s="43" t="s">
        <v>991</v>
      </c>
      <c r="D4" s="43" t="s">
        <v>992</v>
      </c>
      <c r="E4" s="43" t="s">
        <v>993</v>
      </c>
      <c r="F4" s="43" t="s">
        <v>994</v>
      </c>
      <c r="G4" s="44" t="s">
        <v>995</v>
      </c>
    </row>
    <row r="5" ht="24" customHeight="1" spans="1:7">
      <c r="A5" s="45"/>
      <c r="B5" s="65" t="s">
        <v>774</v>
      </c>
      <c r="C5" s="65"/>
      <c r="D5" s="65"/>
      <c r="E5" s="65"/>
      <c r="F5" s="65">
        <f>SUM(F6:F46)</f>
        <v>224000</v>
      </c>
      <c r="G5" s="66"/>
    </row>
    <row r="6" ht="18" customHeight="1" spans="1:7">
      <c r="A6" s="51">
        <v>1</v>
      </c>
      <c r="B6" s="52" t="s">
        <v>996</v>
      </c>
      <c r="C6" s="53" t="s">
        <v>997</v>
      </c>
      <c r="D6" s="52" t="s">
        <v>998</v>
      </c>
      <c r="E6" s="67" t="s">
        <v>985</v>
      </c>
      <c r="F6" s="68">
        <v>6247.13</v>
      </c>
      <c r="G6" s="69">
        <v>44589</v>
      </c>
    </row>
    <row r="7" ht="18" customHeight="1" spans="1:7">
      <c r="A7" s="51">
        <v>2</v>
      </c>
      <c r="B7" s="52" t="s">
        <v>999</v>
      </c>
      <c r="C7" s="53" t="s">
        <v>1000</v>
      </c>
      <c r="D7" s="52" t="s">
        <v>1001</v>
      </c>
      <c r="E7" s="67" t="s">
        <v>985</v>
      </c>
      <c r="F7" s="68">
        <v>1000</v>
      </c>
      <c r="G7" s="69">
        <v>44589</v>
      </c>
    </row>
    <row r="8" ht="18" customHeight="1" spans="1:7">
      <c r="A8" s="51">
        <v>3</v>
      </c>
      <c r="B8" s="52" t="s">
        <v>1002</v>
      </c>
      <c r="C8" s="53" t="s">
        <v>1000</v>
      </c>
      <c r="D8" s="52" t="s">
        <v>1003</v>
      </c>
      <c r="E8" s="67" t="s">
        <v>985</v>
      </c>
      <c r="F8" s="68">
        <v>6500</v>
      </c>
      <c r="G8" s="69">
        <v>44589</v>
      </c>
    </row>
    <row r="9" ht="18" customHeight="1" spans="1:7">
      <c r="A9" s="51">
        <v>4</v>
      </c>
      <c r="B9" s="52" t="s">
        <v>1004</v>
      </c>
      <c r="C9" s="53" t="s">
        <v>997</v>
      </c>
      <c r="D9" s="52" t="s">
        <v>1001</v>
      </c>
      <c r="E9" s="67" t="s">
        <v>985</v>
      </c>
      <c r="F9" s="68">
        <v>3305</v>
      </c>
      <c r="G9" s="69">
        <v>44589</v>
      </c>
    </row>
    <row r="10" ht="18" customHeight="1" spans="1:7">
      <c r="A10" s="51">
        <v>5</v>
      </c>
      <c r="B10" s="52" t="s">
        <v>1005</v>
      </c>
      <c r="C10" s="53" t="s">
        <v>1006</v>
      </c>
      <c r="D10" s="52" t="s">
        <v>1001</v>
      </c>
      <c r="E10" s="67" t="s">
        <v>985</v>
      </c>
      <c r="F10" s="68">
        <v>100</v>
      </c>
      <c r="G10" s="69">
        <v>44589</v>
      </c>
    </row>
    <row r="11" ht="18" customHeight="1" spans="1:7">
      <c r="A11" s="51">
        <v>6</v>
      </c>
      <c r="B11" s="52" t="s">
        <v>1007</v>
      </c>
      <c r="C11" s="53" t="s">
        <v>1006</v>
      </c>
      <c r="D11" s="52" t="s">
        <v>1001</v>
      </c>
      <c r="E11" s="67" t="s">
        <v>985</v>
      </c>
      <c r="F11" s="68">
        <v>310</v>
      </c>
      <c r="G11" s="69">
        <v>44589</v>
      </c>
    </row>
    <row r="12" ht="18" customHeight="1" spans="1:7">
      <c r="A12" s="51">
        <v>7</v>
      </c>
      <c r="B12" s="52" t="s">
        <v>1008</v>
      </c>
      <c r="C12" s="53" t="s">
        <v>1009</v>
      </c>
      <c r="D12" s="52" t="s">
        <v>998</v>
      </c>
      <c r="E12" s="67" t="s">
        <v>985</v>
      </c>
      <c r="F12" s="68">
        <v>15310</v>
      </c>
      <c r="G12" s="69">
        <v>44589</v>
      </c>
    </row>
    <row r="13" ht="18" customHeight="1" spans="1:7">
      <c r="A13" s="51">
        <v>8</v>
      </c>
      <c r="B13" s="52" t="s">
        <v>1010</v>
      </c>
      <c r="C13" s="53" t="s">
        <v>1006</v>
      </c>
      <c r="D13" s="52" t="s">
        <v>1001</v>
      </c>
      <c r="E13" s="67" t="s">
        <v>985</v>
      </c>
      <c r="F13" s="68">
        <v>4250</v>
      </c>
      <c r="G13" s="69">
        <v>44589</v>
      </c>
    </row>
    <row r="14" ht="18" customHeight="1" spans="1:7">
      <c r="A14" s="51">
        <v>9</v>
      </c>
      <c r="B14" s="52" t="s">
        <v>1011</v>
      </c>
      <c r="C14" s="53" t="s">
        <v>1012</v>
      </c>
      <c r="D14" s="52" t="s">
        <v>1001</v>
      </c>
      <c r="E14" s="67" t="s">
        <v>985</v>
      </c>
      <c r="F14" s="68">
        <v>13677.87</v>
      </c>
      <c r="G14" s="69">
        <v>44589</v>
      </c>
    </row>
    <row r="15" ht="18" customHeight="1" spans="1:7">
      <c r="A15" s="51">
        <v>10</v>
      </c>
      <c r="B15" s="52" t="s">
        <v>996</v>
      </c>
      <c r="C15" s="53" t="s">
        <v>997</v>
      </c>
      <c r="D15" s="52" t="s">
        <v>998</v>
      </c>
      <c r="E15" s="67" t="s">
        <v>985</v>
      </c>
      <c r="F15" s="68">
        <v>12405.72</v>
      </c>
      <c r="G15" s="69">
        <v>44631</v>
      </c>
    </row>
    <row r="16" ht="18" customHeight="1" spans="1:7">
      <c r="A16" s="51">
        <v>11</v>
      </c>
      <c r="B16" s="52" t="s">
        <v>999</v>
      </c>
      <c r="C16" s="53" t="s">
        <v>1000</v>
      </c>
      <c r="D16" s="52" t="s">
        <v>1001</v>
      </c>
      <c r="E16" s="67" t="s">
        <v>985</v>
      </c>
      <c r="F16" s="68">
        <v>3000</v>
      </c>
      <c r="G16" s="69">
        <v>44631</v>
      </c>
    </row>
    <row r="17" ht="18" customHeight="1" spans="1:7">
      <c r="A17" s="51">
        <v>12</v>
      </c>
      <c r="B17" s="52" t="s">
        <v>1002</v>
      </c>
      <c r="C17" s="53" t="s">
        <v>1000</v>
      </c>
      <c r="D17" s="52" t="s">
        <v>1003</v>
      </c>
      <c r="E17" s="67" t="s">
        <v>985</v>
      </c>
      <c r="F17" s="68">
        <v>5000</v>
      </c>
      <c r="G17" s="69">
        <v>44631</v>
      </c>
    </row>
    <row r="18" ht="18" customHeight="1" spans="1:7">
      <c r="A18" s="51">
        <v>13</v>
      </c>
      <c r="B18" s="52" t="s">
        <v>1013</v>
      </c>
      <c r="C18" s="53" t="s">
        <v>1000</v>
      </c>
      <c r="D18" s="52" t="s">
        <v>1001</v>
      </c>
      <c r="E18" s="67" t="s">
        <v>985</v>
      </c>
      <c r="F18" s="68">
        <v>2135</v>
      </c>
      <c r="G18" s="69">
        <v>44631</v>
      </c>
    </row>
    <row r="19" ht="18" customHeight="1" spans="1:7">
      <c r="A19" s="51">
        <v>14</v>
      </c>
      <c r="B19" s="52" t="s">
        <v>1004</v>
      </c>
      <c r="C19" s="53" t="s">
        <v>997</v>
      </c>
      <c r="D19" s="52" t="s">
        <v>1001</v>
      </c>
      <c r="E19" s="67" t="s">
        <v>985</v>
      </c>
      <c r="F19" s="68">
        <v>4118.81</v>
      </c>
      <c r="G19" s="69">
        <v>44631</v>
      </c>
    </row>
    <row r="20" ht="18" customHeight="1" spans="1:7">
      <c r="A20" s="51">
        <v>15</v>
      </c>
      <c r="B20" s="52" t="s">
        <v>1005</v>
      </c>
      <c r="C20" s="53" t="s">
        <v>1006</v>
      </c>
      <c r="D20" s="52" t="s">
        <v>1001</v>
      </c>
      <c r="E20" s="67" t="s">
        <v>985</v>
      </c>
      <c r="F20" s="68">
        <v>500</v>
      </c>
      <c r="G20" s="69">
        <v>44631</v>
      </c>
    </row>
    <row r="21" ht="18" customHeight="1" spans="1:7">
      <c r="A21" s="51">
        <v>16</v>
      </c>
      <c r="B21" s="52" t="s">
        <v>1007</v>
      </c>
      <c r="C21" s="53" t="s">
        <v>1006</v>
      </c>
      <c r="D21" s="52" t="s">
        <v>1001</v>
      </c>
      <c r="E21" s="67" t="s">
        <v>985</v>
      </c>
      <c r="F21" s="68">
        <v>1540</v>
      </c>
      <c r="G21" s="69">
        <v>44631</v>
      </c>
    </row>
    <row r="22" ht="18" customHeight="1" spans="1:7">
      <c r="A22" s="51">
        <v>17</v>
      </c>
      <c r="B22" s="52" t="s">
        <v>1008</v>
      </c>
      <c r="C22" s="53" t="s">
        <v>1009</v>
      </c>
      <c r="D22" s="52" t="s">
        <v>998</v>
      </c>
      <c r="E22" s="67" t="s">
        <v>985</v>
      </c>
      <c r="F22" s="68">
        <v>5274.47</v>
      </c>
      <c r="G22" s="69">
        <v>44631</v>
      </c>
    </row>
    <row r="23" ht="18" customHeight="1" spans="1:7">
      <c r="A23" s="51">
        <v>18</v>
      </c>
      <c r="B23" s="52" t="s">
        <v>1011</v>
      </c>
      <c r="C23" s="53" t="s">
        <v>1012</v>
      </c>
      <c r="D23" s="52" t="s">
        <v>1001</v>
      </c>
      <c r="E23" s="67" t="s">
        <v>985</v>
      </c>
      <c r="F23" s="68">
        <v>5125</v>
      </c>
      <c r="G23" s="69">
        <v>44631</v>
      </c>
    </row>
    <row r="24" ht="18" customHeight="1" spans="1:7">
      <c r="A24" s="51">
        <v>19</v>
      </c>
      <c r="B24" s="52" t="s">
        <v>1014</v>
      </c>
      <c r="C24" s="53" t="s">
        <v>1006</v>
      </c>
      <c r="D24" s="52" t="s">
        <v>1003</v>
      </c>
      <c r="E24" s="67" t="s">
        <v>985</v>
      </c>
      <c r="F24" s="68">
        <v>650</v>
      </c>
      <c r="G24" s="69">
        <v>44631</v>
      </c>
    </row>
    <row r="25" ht="18" customHeight="1" spans="1:7">
      <c r="A25" s="51">
        <v>20</v>
      </c>
      <c r="B25" s="52" t="s">
        <v>996</v>
      </c>
      <c r="C25" s="53" t="s">
        <v>997</v>
      </c>
      <c r="D25" s="52" t="s">
        <v>998</v>
      </c>
      <c r="E25" s="67" t="s">
        <v>985</v>
      </c>
      <c r="F25" s="68">
        <v>13662.25</v>
      </c>
      <c r="G25" s="69">
        <v>44712</v>
      </c>
    </row>
    <row r="26" ht="18" customHeight="1" spans="1:7">
      <c r="A26" s="51">
        <v>21</v>
      </c>
      <c r="B26" s="52" t="s">
        <v>999</v>
      </c>
      <c r="C26" s="53" t="s">
        <v>1000</v>
      </c>
      <c r="D26" s="52" t="s">
        <v>1001</v>
      </c>
      <c r="E26" s="67" t="s">
        <v>985</v>
      </c>
      <c r="F26" s="68">
        <v>3697.7</v>
      </c>
      <c r="G26" s="69">
        <v>44712</v>
      </c>
    </row>
    <row r="27" ht="18" customHeight="1" spans="1:7">
      <c r="A27" s="51">
        <v>22</v>
      </c>
      <c r="B27" s="52" t="s">
        <v>1002</v>
      </c>
      <c r="C27" s="53" t="s">
        <v>1000</v>
      </c>
      <c r="D27" s="52" t="s">
        <v>1003</v>
      </c>
      <c r="E27" s="67" t="s">
        <v>985</v>
      </c>
      <c r="F27" s="68">
        <v>2000</v>
      </c>
      <c r="G27" s="69">
        <v>44712</v>
      </c>
    </row>
    <row r="28" ht="18" customHeight="1" spans="1:7">
      <c r="A28" s="51">
        <v>23</v>
      </c>
      <c r="B28" s="52" t="s">
        <v>1004</v>
      </c>
      <c r="C28" s="53" t="s">
        <v>997</v>
      </c>
      <c r="D28" s="52" t="s">
        <v>1001</v>
      </c>
      <c r="E28" s="67" t="s">
        <v>985</v>
      </c>
      <c r="F28" s="68">
        <v>3134</v>
      </c>
      <c r="G28" s="69">
        <v>44712</v>
      </c>
    </row>
    <row r="29" ht="18" customHeight="1" spans="1:7">
      <c r="A29" s="51">
        <v>24</v>
      </c>
      <c r="B29" s="52" t="s">
        <v>1005</v>
      </c>
      <c r="C29" s="53" t="s">
        <v>1006</v>
      </c>
      <c r="D29" s="52" t="s">
        <v>1001</v>
      </c>
      <c r="E29" s="67" t="s">
        <v>985</v>
      </c>
      <c r="F29" s="68">
        <v>14792</v>
      </c>
      <c r="G29" s="69">
        <v>44712</v>
      </c>
    </row>
    <row r="30" ht="18" customHeight="1" spans="1:7">
      <c r="A30" s="51">
        <v>25</v>
      </c>
      <c r="B30" s="52" t="s">
        <v>1007</v>
      </c>
      <c r="C30" s="53" t="s">
        <v>1006</v>
      </c>
      <c r="D30" s="52" t="s">
        <v>1001</v>
      </c>
      <c r="E30" s="67" t="s">
        <v>985</v>
      </c>
      <c r="F30" s="68">
        <v>1723.05</v>
      </c>
      <c r="G30" s="69">
        <v>44712</v>
      </c>
    </row>
    <row r="31" ht="18" customHeight="1" spans="1:7">
      <c r="A31" s="51">
        <v>26</v>
      </c>
      <c r="B31" s="52" t="s">
        <v>1008</v>
      </c>
      <c r="C31" s="53" t="s">
        <v>1009</v>
      </c>
      <c r="D31" s="52" t="s">
        <v>998</v>
      </c>
      <c r="E31" s="67" t="s">
        <v>985</v>
      </c>
      <c r="F31" s="68">
        <v>6000</v>
      </c>
      <c r="G31" s="69">
        <v>44712</v>
      </c>
    </row>
    <row r="32" customFormat="1" ht="18" customHeight="1" spans="1:7">
      <c r="A32" s="51">
        <v>27</v>
      </c>
      <c r="B32" s="52" t="s">
        <v>1010</v>
      </c>
      <c r="C32" s="53" t="s">
        <v>1006</v>
      </c>
      <c r="D32" s="52" t="s">
        <v>1001</v>
      </c>
      <c r="E32" s="67" t="s">
        <v>985</v>
      </c>
      <c r="F32" s="68">
        <v>6729</v>
      </c>
      <c r="G32" s="69">
        <v>44712</v>
      </c>
    </row>
    <row r="33" customFormat="1" ht="18" customHeight="1" spans="1:7">
      <c r="A33" s="51">
        <v>28</v>
      </c>
      <c r="B33" s="52" t="s">
        <v>1011</v>
      </c>
      <c r="C33" s="53" t="s">
        <v>1012</v>
      </c>
      <c r="D33" s="52" t="s">
        <v>1001</v>
      </c>
      <c r="E33" s="67" t="s">
        <v>985</v>
      </c>
      <c r="F33" s="68">
        <v>7813</v>
      </c>
      <c r="G33" s="69">
        <v>44712</v>
      </c>
    </row>
    <row r="34" customFormat="1" ht="18" customHeight="1" spans="1:7">
      <c r="A34" s="51">
        <v>29</v>
      </c>
      <c r="B34" s="52" t="s">
        <v>996</v>
      </c>
      <c r="C34" s="53" t="s">
        <v>997</v>
      </c>
      <c r="D34" s="52" t="s">
        <v>998</v>
      </c>
      <c r="E34" s="67" t="s">
        <v>985</v>
      </c>
      <c r="F34" s="68">
        <v>20181.35</v>
      </c>
      <c r="G34" s="69">
        <v>44740</v>
      </c>
    </row>
    <row r="35" customFormat="1" ht="18" customHeight="1" spans="1:7">
      <c r="A35" s="51">
        <v>30</v>
      </c>
      <c r="B35" s="52" t="s">
        <v>1002</v>
      </c>
      <c r="C35" s="53" t="s">
        <v>1000</v>
      </c>
      <c r="D35" s="52" t="s">
        <v>1003</v>
      </c>
      <c r="E35" s="67" t="s">
        <v>985</v>
      </c>
      <c r="F35" s="68">
        <v>2000</v>
      </c>
      <c r="G35" s="69">
        <v>44740</v>
      </c>
    </row>
    <row r="36" customFormat="1" ht="18" customHeight="1" spans="1:7">
      <c r="A36" s="51">
        <v>31</v>
      </c>
      <c r="B36" s="52" t="s">
        <v>1005</v>
      </c>
      <c r="C36" s="53" t="s">
        <v>1006</v>
      </c>
      <c r="D36" s="52" t="s">
        <v>1001</v>
      </c>
      <c r="E36" s="67" t="s">
        <v>985</v>
      </c>
      <c r="F36" s="68">
        <v>25301</v>
      </c>
      <c r="G36" s="69">
        <v>44740</v>
      </c>
    </row>
    <row r="37" customFormat="1" ht="18" customHeight="1" spans="1:7">
      <c r="A37" s="51">
        <v>32</v>
      </c>
      <c r="B37" s="52" t="s">
        <v>1007</v>
      </c>
      <c r="C37" s="53" t="s">
        <v>1006</v>
      </c>
      <c r="D37" s="52" t="s">
        <v>1001</v>
      </c>
      <c r="E37" s="67" t="s">
        <v>985</v>
      </c>
      <c r="F37" s="68">
        <v>229.65</v>
      </c>
      <c r="G37" s="69">
        <v>44740</v>
      </c>
    </row>
    <row r="38" customFormat="1" ht="18" customHeight="1" spans="1:7">
      <c r="A38" s="51">
        <v>33</v>
      </c>
      <c r="B38" s="52" t="s">
        <v>1008</v>
      </c>
      <c r="C38" s="53" t="s">
        <v>1009</v>
      </c>
      <c r="D38" s="52" t="s">
        <v>998</v>
      </c>
      <c r="E38" s="67" t="s">
        <v>985</v>
      </c>
      <c r="F38" s="68">
        <v>48</v>
      </c>
      <c r="G38" s="69">
        <v>44740</v>
      </c>
    </row>
    <row r="39" customFormat="1" ht="18" customHeight="1" spans="1:7">
      <c r="A39" s="51">
        <v>34</v>
      </c>
      <c r="B39" s="52" t="s">
        <v>1010</v>
      </c>
      <c r="C39" s="53" t="s">
        <v>1006</v>
      </c>
      <c r="D39" s="52" t="s">
        <v>1001</v>
      </c>
      <c r="E39" s="67" t="s">
        <v>985</v>
      </c>
      <c r="F39" s="68">
        <v>1000</v>
      </c>
      <c r="G39" s="69">
        <v>44740</v>
      </c>
    </row>
    <row r="40" customFormat="1" ht="18" customHeight="1" spans="1:7">
      <c r="A40" s="51">
        <v>35</v>
      </c>
      <c r="B40" s="52" t="s">
        <v>1011</v>
      </c>
      <c r="C40" s="53" t="s">
        <v>1012</v>
      </c>
      <c r="D40" s="52" t="s">
        <v>1001</v>
      </c>
      <c r="E40" s="67" t="s">
        <v>985</v>
      </c>
      <c r="F40" s="68">
        <v>940</v>
      </c>
      <c r="G40" s="69">
        <v>44740</v>
      </c>
    </row>
    <row r="41" customFormat="1" ht="18" customHeight="1" spans="1:7">
      <c r="A41" s="51">
        <v>36</v>
      </c>
      <c r="B41" s="52" t="s">
        <v>1014</v>
      </c>
      <c r="C41" s="53" t="s">
        <v>1006</v>
      </c>
      <c r="D41" s="52" t="s">
        <v>1003</v>
      </c>
      <c r="E41" s="67" t="s">
        <v>985</v>
      </c>
      <c r="F41" s="68">
        <v>300</v>
      </c>
      <c r="G41" s="69">
        <v>44740</v>
      </c>
    </row>
    <row r="42" customFormat="1" ht="18" customHeight="1" spans="1:7">
      <c r="A42" s="51">
        <v>37</v>
      </c>
      <c r="B42" s="52" t="s">
        <v>1015</v>
      </c>
      <c r="C42" s="53" t="s">
        <v>1016</v>
      </c>
      <c r="D42" s="52" t="s">
        <v>1017</v>
      </c>
      <c r="E42" s="67" t="s">
        <v>984</v>
      </c>
      <c r="F42" s="68">
        <v>8800</v>
      </c>
      <c r="G42" s="69">
        <v>44748</v>
      </c>
    </row>
    <row r="43" customFormat="1" ht="18" customHeight="1" spans="1:7">
      <c r="A43" s="51">
        <v>38</v>
      </c>
      <c r="B43" s="52" t="s">
        <v>1018</v>
      </c>
      <c r="C43" s="53" t="s">
        <v>1019</v>
      </c>
      <c r="D43" s="52" t="s">
        <v>1020</v>
      </c>
      <c r="E43" s="67" t="s">
        <v>984</v>
      </c>
      <c r="F43" s="68">
        <v>1710</v>
      </c>
      <c r="G43" s="69">
        <v>44748</v>
      </c>
    </row>
    <row r="44" customFormat="1" ht="18" customHeight="1" spans="1:7">
      <c r="A44" s="51">
        <v>39</v>
      </c>
      <c r="B44" s="52" t="s">
        <v>1015</v>
      </c>
      <c r="C44" s="53" t="s">
        <v>1016</v>
      </c>
      <c r="D44" s="52" t="s">
        <v>1017</v>
      </c>
      <c r="E44" s="67" t="s">
        <v>984</v>
      </c>
      <c r="F44" s="68">
        <v>1200</v>
      </c>
      <c r="G44" s="69">
        <v>44827</v>
      </c>
    </row>
    <row r="45" customFormat="1" ht="18" customHeight="1" spans="1:7">
      <c r="A45" s="51">
        <v>40</v>
      </c>
      <c r="B45" s="52" t="s">
        <v>1018</v>
      </c>
      <c r="C45" s="53" t="s">
        <v>1019</v>
      </c>
      <c r="D45" s="52" t="s">
        <v>1020</v>
      </c>
      <c r="E45" s="67" t="s">
        <v>984</v>
      </c>
      <c r="F45" s="68">
        <v>9891</v>
      </c>
      <c r="G45" s="69">
        <v>44827</v>
      </c>
    </row>
    <row r="46" customFormat="1" ht="18" customHeight="1" spans="1:7">
      <c r="A46" s="58">
        <v>41</v>
      </c>
      <c r="B46" s="59" t="s">
        <v>1021</v>
      </c>
      <c r="C46" s="60" t="s">
        <v>1022</v>
      </c>
      <c r="D46" s="59" t="s">
        <v>998</v>
      </c>
      <c r="E46" s="70" t="s">
        <v>984</v>
      </c>
      <c r="F46" s="71">
        <v>2399</v>
      </c>
      <c r="G46" s="72">
        <v>44827</v>
      </c>
    </row>
  </sheetData>
  <mergeCells count="1">
    <mergeCell ref="A2:G2"/>
  </mergeCells>
  <printOptions horizontalCentered="1"/>
  <pageMargins left="0.590277777777778" right="0.590277777777778" top="0.751388888888889" bottom="0.590277777777778" header="0.298611111111111" footer="0.298611111111111"/>
  <pageSetup paperSize="9" scale="92" orientation="portrait" horizontalDpi="600" verticalDpi="300"/>
  <headerFooter>
    <oddFooter>&amp;C第 &amp;P 页，共 &amp;N 页</oddFooter>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8"/>
  <dimension ref="A1:H41"/>
  <sheetViews>
    <sheetView workbookViewId="0">
      <selection activeCell="F4" sqref="F4"/>
    </sheetView>
  </sheetViews>
  <sheetFormatPr defaultColWidth="9" defaultRowHeight="13.5" outlineLevelCol="7"/>
  <cols>
    <col min="1" max="1" width="5.25" customWidth="1"/>
    <col min="2" max="2" width="42.5" customWidth="1"/>
    <col min="3" max="3" width="13.3833333333333" customWidth="1"/>
    <col min="5" max="5" width="9.88333333333333" customWidth="1"/>
    <col min="6" max="6" width="12" customWidth="1"/>
    <col min="7" max="7" width="11.875" customWidth="1"/>
    <col min="8" max="8" width="10.75" customWidth="1"/>
  </cols>
  <sheetData>
    <row r="1" spans="1:1">
      <c r="A1" t="s">
        <v>1023</v>
      </c>
    </row>
    <row r="2" ht="27.75" customHeight="1" spans="1:8">
      <c r="A2" s="24" t="s">
        <v>1024</v>
      </c>
      <c r="B2" s="24"/>
      <c r="C2" s="24"/>
      <c r="D2" s="24"/>
      <c r="E2" s="24"/>
      <c r="F2" s="24"/>
      <c r="G2" s="24"/>
      <c r="H2" s="24"/>
    </row>
    <row r="3" ht="19.5" customHeight="1" spans="7:8">
      <c r="G3" s="42" t="s">
        <v>52</v>
      </c>
      <c r="H3" s="42"/>
    </row>
    <row r="4" ht="31.5" customHeight="1" spans="1:8">
      <c r="A4" s="25" t="s">
        <v>989</v>
      </c>
      <c r="B4" s="26" t="s">
        <v>990</v>
      </c>
      <c r="C4" s="26" t="s">
        <v>992</v>
      </c>
      <c r="D4" s="26" t="s">
        <v>993</v>
      </c>
      <c r="E4" s="26" t="s">
        <v>994</v>
      </c>
      <c r="F4" s="43" t="s">
        <v>995</v>
      </c>
      <c r="G4" s="43" t="s">
        <v>1025</v>
      </c>
      <c r="H4" s="44" t="s">
        <v>1026</v>
      </c>
    </row>
    <row r="5" ht="27.75" customHeight="1" spans="1:8">
      <c r="A5" s="45"/>
      <c r="B5" s="46" t="s">
        <v>774</v>
      </c>
      <c r="C5" s="47"/>
      <c r="D5" s="47"/>
      <c r="E5" s="48">
        <f>SUM(E6:E50)</f>
        <v>200000</v>
      </c>
      <c r="F5" s="49"/>
      <c r="G5" s="48">
        <f>SUM(G6:G50)</f>
        <v>200000</v>
      </c>
      <c r="H5" s="50">
        <f t="shared" ref="H5:H41" si="0">G5/E5*100</f>
        <v>100</v>
      </c>
    </row>
    <row r="6" customFormat="1" ht="18" customHeight="1" spans="1:8">
      <c r="A6" s="51">
        <v>1</v>
      </c>
      <c r="B6" s="52" t="s">
        <v>996</v>
      </c>
      <c r="C6" s="53" t="s">
        <v>998</v>
      </c>
      <c r="D6" s="52" t="s">
        <v>985</v>
      </c>
      <c r="E6" s="54">
        <v>6247.13</v>
      </c>
      <c r="F6" s="55">
        <v>44589</v>
      </c>
      <c r="G6" s="54">
        <v>6247.13</v>
      </c>
      <c r="H6" s="56">
        <f t="shared" si="0"/>
        <v>100</v>
      </c>
    </row>
    <row r="7" customFormat="1" ht="18" customHeight="1" spans="1:8">
      <c r="A7" s="51">
        <v>2</v>
      </c>
      <c r="B7" s="52" t="s">
        <v>999</v>
      </c>
      <c r="C7" s="53" t="s">
        <v>1001</v>
      </c>
      <c r="D7" s="52" t="s">
        <v>985</v>
      </c>
      <c r="E7" s="54">
        <v>1000</v>
      </c>
      <c r="F7" s="55">
        <v>44589</v>
      </c>
      <c r="G7" s="54">
        <v>1000</v>
      </c>
      <c r="H7" s="56">
        <f t="shared" si="0"/>
        <v>100</v>
      </c>
    </row>
    <row r="8" customFormat="1" ht="18" customHeight="1" spans="1:8">
      <c r="A8" s="51">
        <v>3</v>
      </c>
      <c r="B8" s="52" t="s">
        <v>1002</v>
      </c>
      <c r="C8" s="53" t="s">
        <v>1003</v>
      </c>
      <c r="D8" s="52" t="s">
        <v>985</v>
      </c>
      <c r="E8" s="54">
        <v>6500</v>
      </c>
      <c r="F8" s="55">
        <v>44589</v>
      </c>
      <c r="G8" s="54">
        <v>6500</v>
      </c>
      <c r="H8" s="56">
        <f t="shared" si="0"/>
        <v>100</v>
      </c>
    </row>
    <row r="9" customFormat="1" ht="18" customHeight="1" spans="1:8">
      <c r="A9" s="51">
        <v>4</v>
      </c>
      <c r="B9" s="52" t="s">
        <v>1004</v>
      </c>
      <c r="C9" s="53" t="s">
        <v>1001</v>
      </c>
      <c r="D9" s="52" t="s">
        <v>985</v>
      </c>
      <c r="E9" s="54">
        <v>3305</v>
      </c>
      <c r="F9" s="55">
        <v>44589</v>
      </c>
      <c r="G9" s="54">
        <v>3305</v>
      </c>
      <c r="H9" s="56">
        <f t="shared" si="0"/>
        <v>100</v>
      </c>
    </row>
    <row r="10" customFormat="1" ht="18" customHeight="1" spans="1:8">
      <c r="A10" s="51">
        <v>5</v>
      </c>
      <c r="B10" s="52" t="s">
        <v>1005</v>
      </c>
      <c r="C10" s="53" t="s">
        <v>1001</v>
      </c>
      <c r="D10" s="52" t="s">
        <v>985</v>
      </c>
      <c r="E10" s="54">
        <v>100</v>
      </c>
      <c r="F10" s="55">
        <v>44589</v>
      </c>
      <c r="G10" s="54">
        <v>100</v>
      </c>
      <c r="H10" s="56">
        <f t="shared" si="0"/>
        <v>100</v>
      </c>
    </row>
    <row r="11" customFormat="1" ht="18" customHeight="1" spans="1:8">
      <c r="A11" s="51">
        <v>6</v>
      </c>
      <c r="B11" s="52" t="s">
        <v>1007</v>
      </c>
      <c r="C11" s="53" t="s">
        <v>1001</v>
      </c>
      <c r="D11" s="52" t="s">
        <v>985</v>
      </c>
      <c r="E11" s="54">
        <v>310</v>
      </c>
      <c r="F11" s="55">
        <v>44589</v>
      </c>
      <c r="G11" s="54">
        <v>310</v>
      </c>
      <c r="H11" s="56">
        <f t="shared" si="0"/>
        <v>100</v>
      </c>
    </row>
    <row r="12" customFormat="1" ht="18" customHeight="1" spans="1:8">
      <c r="A12" s="51">
        <v>7</v>
      </c>
      <c r="B12" s="52" t="s">
        <v>1008</v>
      </c>
      <c r="C12" s="53" t="s">
        <v>998</v>
      </c>
      <c r="D12" s="52" t="s">
        <v>985</v>
      </c>
      <c r="E12" s="54">
        <v>15310</v>
      </c>
      <c r="F12" s="55">
        <v>44589</v>
      </c>
      <c r="G12" s="54">
        <v>15310</v>
      </c>
      <c r="H12" s="56">
        <f t="shared" si="0"/>
        <v>100</v>
      </c>
    </row>
    <row r="13" customFormat="1" ht="18" customHeight="1" spans="1:8">
      <c r="A13" s="51">
        <v>8</v>
      </c>
      <c r="B13" s="52" t="s">
        <v>1010</v>
      </c>
      <c r="C13" s="53" t="s">
        <v>1001</v>
      </c>
      <c r="D13" s="52" t="s">
        <v>985</v>
      </c>
      <c r="E13" s="54">
        <v>4250</v>
      </c>
      <c r="F13" s="55">
        <v>44589</v>
      </c>
      <c r="G13" s="54">
        <v>4250</v>
      </c>
      <c r="H13" s="56">
        <f t="shared" si="0"/>
        <v>100</v>
      </c>
    </row>
    <row r="14" customFormat="1" ht="18" customHeight="1" spans="1:8">
      <c r="A14" s="51">
        <v>9</v>
      </c>
      <c r="B14" s="52" t="s">
        <v>1011</v>
      </c>
      <c r="C14" s="53" t="s">
        <v>1001</v>
      </c>
      <c r="D14" s="52" t="s">
        <v>985</v>
      </c>
      <c r="E14" s="54">
        <v>13677.87</v>
      </c>
      <c r="F14" s="55">
        <v>44589</v>
      </c>
      <c r="G14" s="54">
        <v>13677.87</v>
      </c>
      <c r="H14" s="56">
        <f t="shared" si="0"/>
        <v>100</v>
      </c>
    </row>
    <row r="15" customFormat="1" ht="18" customHeight="1" spans="1:8">
      <c r="A15" s="51">
        <v>10</v>
      </c>
      <c r="B15" s="52" t="s">
        <v>996</v>
      </c>
      <c r="C15" s="53" t="s">
        <v>998</v>
      </c>
      <c r="D15" s="52" t="s">
        <v>985</v>
      </c>
      <c r="E15" s="54">
        <v>12405.72</v>
      </c>
      <c r="F15" s="55">
        <v>44631</v>
      </c>
      <c r="G15" s="54">
        <v>12405.72</v>
      </c>
      <c r="H15" s="56">
        <f t="shared" si="0"/>
        <v>100</v>
      </c>
    </row>
    <row r="16" customFormat="1" ht="18" customHeight="1" spans="1:8">
      <c r="A16" s="51">
        <v>11</v>
      </c>
      <c r="B16" s="52" t="s">
        <v>999</v>
      </c>
      <c r="C16" s="53" t="s">
        <v>1001</v>
      </c>
      <c r="D16" s="52" t="s">
        <v>985</v>
      </c>
      <c r="E16" s="54">
        <v>3000</v>
      </c>
      <c r="F16" s="55">
        <v>44631</v>
      </c>
      <c r="G16" s="54">
        <v>3000</v>
      </c>
      <c r="H16" s="56">
        <f t="shared" si="0"/>
        <v>100</v>
      </c>
    </row>
    <row r="17" customFormat="1" ht="18" customHeight="1" spans="1:8">
      <c r="A17" s="51">
        <v>12</v>
      </c>
      <c r="B17" s="52" t="s">
        <v>1002</v>
      </c>
      <c r="C17" s="53" t="s">
        <v>1003</v>
      </c>
      <c r="D17" s="52" t="s">
        <v>985</v>
      </c>
      <c r="E17" s="54">
        <v>5000</v>
      </c>
      <c r="F17" s="55">
        <v>44631</v>
      </c>
      <c r="G17" s="54">
        <v>5000</v>
      </c>
      <c r="H17" s="56">
        <f t="shared" si="0"/>
        <v>100</v>
      </c>
    </row>
    <row r="18" customFormat="1" ht="18" customHeight="1" spans="1:8">
      <c r="A18" s="51">
        <v>13</v>
      </c>
      <c r="B18" s="52" t="s">
        <v>1013</v>
      </c>
      <c r="C18" s="53" t="s">
        <v>1001</v>
      </c>
      <c r="D18" s="52" t="s">
        <v>985</v>
      </c>
      <c r="E18" s="54">
        <v>2135</v>
      </c>
      <c r="F18" s="55">
        <v>44631</v>
      </c>
      <c r="G18" s="54">
        <v>2135</v>
      </c>
      <c r="H18" s="56">
        <f t="shared" si="0"/>
        <v>100</v>
      </c>
    </row>
    <row r="19" customFormat="1" ht="18" customHeight="1" spans="1:8">
      <c r="A19" s="51">
        <v>14</v>
      </c>
      <c r="B19" s="52" t="s">
        <v>1004</v>
      </c>
      <c r="C19" s="53" t="s">
        <v>1001</v>
      </c>
      <c r="D19" s="52" t="s">
        <v>985</v>
      </c>
      <c r="E19" s="54">
        <v>4118.81</v>
      </c>
      <c r="F19" s="55">
        <v>44631</v>
      </c>
      <c r="G19" s="54">
        <v>4118.81</v>
      </c>
      <c r="H19" s="56">
        <f t="shared" si="0"/>
        <v>100</v>
      </c>
    </row>
    <row r="20" customFormat="1" ht="18" customHeight="1" spans="1:8">
      <c r="A20" s="51">
        <v>15</v>
      </c>
      <c r="B20" s="52" t="s">
        <v>1005</v>
      </c>
      <c r="C20" s="53" t="s">
        <v>1001</v>
      </c>
      <c r="D20" s="52" t="s">
        <v>985</v>
      </c>
      <c r="E20" s="54">
        <v>500</v>
      </c>
      <c r="F20" s="55">
        <v>44631</v>
      </c>
      <c r="G20" s="54">
        <v>500</v>
      </c>
      <c r="H20" s="56">
        <f t="shared" si="0"/>
        <v>100</v>
      </c>
    </row>
    <row r="21" customFormat="1" ht="18" customHeight="1" spans="1:8">
      <c r="A21" s="51">
        <v>16</v>
      </c>
      <c r="B21" s="52" t="s">
        <v>1007</v>
      </c>
      <c r="C21" s="53" t="s">
        <v>1001</v>
      </c>
      <c r="D21" s="52" t="s">
        <v>985</v>
      </c>
      <c r="E21" s="54">
        <v>1540</v>
      </c>
      <c r="F21" s="55">
        <v>44631</v>
      </c>
      <c r="G21" s="54">
        <v>1540</v>
      </c>
      <c r="H21" s="56">
        <f t="shared" si="0"/>
        <v>100</v>
      </c>
    </row>
    <row r="22" customFormat="1" ht="18" customHeight="1" spans="1:8">
      <c r="A22" s="51">
        <v>17</v>
      </c>
      <c r="B22" s="52" t="s">
        <v>1008</v>
      </c>
      <c r="C22" s="53" t="s">
        <v>998</v>
      </c>
      <c r="D22" s="52" t="s">
        <v>985</v>
      </c>
      <c r="E22" s="54">
        <v>5274.47</v>
      </c>
      <c r="F22" s="55">
        <v>44631</v>
      </c>
      <c r="G22" s="54">
        <v>5274.47</v>
      </c>
      <c r="H22" s="56">
        <f t="shared" si="0"/>
        <v>100</v>
      </c>
    </row>
    <row r="23" customFormat="1" ht="18" customHeight="1" spans="1:8">
      <c r="A23" s="51">
        <v>18</v>
      </c>
      <c r="B23" s="52" t="s">
        <v>1011</v>
      </c>
      <c r="C23" s="53" t="s">
        <v>1001</v>
      </c>
      <c r="D23" s="52" t="s">
        <v>985</v>
      </c>
      <c r="E23" s="54">
        <v>5125</v>
      </c>
      <c r="F23" s="55">
        <v>44631</v>
      </c>
      <c r="G23" s="54">
        <v>5125</v>
      </c>
      <c r="H23" s="56">
        <f t="shared" si="0"/>
        <v>100</v>
      </c>
    </row>
    <row r="24" customFormat="1" ht="18" customHeight="1" spans="1:8">
      <c r="A24" s="51">
        <v>19</v>
      </c>
      <c r="B24" s="52" t="s">
        <v>1014</v>
      </c>
      <c r="C24" s="53" t="s">
        <v>1003</v>
      </c>
      <c r="D24" s="52" t="s">
        <v>985</v>
      </c>
      <c r="E24" s="54">
        <v>650</v>
      </c>
      <c r="F24" s="55">
        <v>44631</v>
      </c>
      <c r="G24" s="54">
        <v>650</v>
      </c>
      <c r="H24" s="56">
        <f t="shared" si="0"/>
        <v>100</v>
      </c>
    </row>
    <row r="25" customFormat="1" ht="18" customHeight="1" spans="1:8">
      <c r="A25" s="51">
        <v>20</v>
      </c>
      <c r="B25" s="52" t="s">
        <v>996</v>
      </c>
      <c r="C25" s="53" t="s">
        <v>998</v>
      </c>
      <c r="D25" s="52" t="s">
        <v>985</v>
      </c>
      <c r="E25" s="54">
        <v>13662.25</v>
      </c>
      <c r="F25" s="55">
        <v>44712</v>
      </c>
      <c r="G25" s="54">
        <v>13662.25</v>
      </c>
      <c r="H25" s="56">
        <f t="shared" si="0"/>
        <v>100</v>
      </c>
    </row>
    <row r="26" customFormat="1" ht="18" customHeight="1" spans="1:8">
      <c r="A26" s="51">
        <v>21</v>
      </c>
      <c r="B26" s="52" t="s">
        <v>999</v>
      </c>
      <c r="C26" s="53" t="s">
        <v>1001</v>
      </c>
      <c r="D26" s="52" t="s">
        <v>985</v>
      </c>
      <c r="E26" s="54">
        <v>3697.7</v>
      </c>
      <c r="F26" s="55">
        <v>44712</v>
      </c>
      <c r="G26" s="54">
        <v>3697.7</v>
      </c>
      <c r="H26" s="56">
        <f t="shared" si="0"/>
        <v>100</v>
      </c>
    </row>
    <row r="27" customFormat="1" ht="18" customHeight="1" spans="1:8">
      <c r="A27" s="51">
        <v>22</v>
      </c>
      <c r="B27" s="52" t="s">
        <v>1002</v>
      </c>
      <c r="C27" s="53" t="s">
        <v>1003</v>
      </c>
      <c r="D27" s="52" t="s">
        <v>985</v>
      </c>
      <c r="E27" s="54">
        <v>2000</v>
      </c>
      <c r="F27" s="55">
        <v>44712</v>
      </c>
      <c r="G27" s="54">
        <v>2000</v>
      </c>
      <c r="H27" s="56">
        <f t="shared" si="0"/>
        <v>100</v>
      </c>
    </row>
    <row r="28" customFormat="1" ht="18" customHeight="1" spans="1:8">
      <c r="A28" s="51">
        <v>23</v>
      </c>
      <c r="B28" s="52" t="s">
        <v>1004</v>
      </c>
      <c r="C28" s="53" t="s">
        <v>1001</v>
      </c>
      <c r="D28" s="52" t="s">
        <v>985</v>
      </c>
      <c r="E28" s="54">
        <v>3134</v>
      </c>
      <c r="F28" s="55">
        <v>44712</v>
      </c>
      <c r="G28" s="54">
        <v>3134</v>
      </c>
      <c r="H28" s="56">
        <f t="shared" si="0"/>
        <v>100</v>
      </c>
    </row>
    <row r="29" customFormat="1" ht="18" customHeight="1" spans="1:8">
      <c r="A29" s="51">
        <v>24</v>
      </c>
      <c r="B29" s="52" t="s">
        <v>1005</v>
      </c>
      <c r="C29" s="53" t="s">
        <v>1001</v>
      </c>
      <c r="D29" s="52" t="s">
        <v>985</v>
      </c>
      <c r="E29" s="54">
        <v>14792</v>
      </c>
      <c r="F29" s="55">
        <v>44712</v>
      </c>
      <c r="G29" s="54">
        <v>14792</v>
      </c>
      <c r="H29" s="56">
        <f t="shared" si="0"/>
        <v>100</v>
      </c>
    </row>
    <row r="30" customFormat="1" ht="18" customHeight="1" spans="1:8">
      <c r="A30" s="51">
        <v>25</v>
      </c>
      <c r="B30" s="52" t="s">
        <v>1007</v>
      </c>
      <c r="C30" s="53" t="s">
        <v>1001</v>
      </c>
      <c r="D30" s="52" t="s">
        <v>985</v>
      </c>
      <c r="E30" s="54">
        <v>1723.05</v>
      </c>
      <c r="F30" s="55">
        <v>44712</v>
      </c>
      <c r="G30" s="54">
        <v>1723.05</v>
      </c>
      <c r="H30" s="56">
        <f t="shared" si="0"/>
        <v>100</v>
      </c>
    </row>
    <row r="31" customFormat="1" ht="18" customHeight="1" spans="1:8">
      <c r="A31" s="51">
        <v>26</v>
      </c>
      <c r="B31" s="52" t="s">
        <v>1008</v>
      </c>
      <c r="C31" s="53" t="s">
        <v>998</v>
      </c>
      <c r="D31" s="52" t="s">
        <v>985</v>
      </c>
      <c r="E31" s="54">
        <v>6000</v>
      </c>
      <c r="F31" s="55">
        <v>44712</v>
      </c>
      <c r="G31" s="54">
        <v>6000</v>
      </c>
      <c r="H31" s="56">
        <f t="shared" si="0"/>
        <v>100</v>
      </c>
    </row>
    <row r="32" customFormat="1" ht="18" customHeight="1" spans="1:8">
      <c r="A32" s="51">
        <v>27</v>
      </c>
      <c r="B32" s="52" t="s">
        <v>1010</v>
      </c>
      <c r="C32" s="53" t="s">
        <v>1001</v>
      </c>
      <c r="D32" s="52" t="s">
        <v>985</v>
      </c>
      <c r="E32" s="54">
        <v>6729</v>
      </c>
      <c r="F32" s="55">
        <v>44712</v>
      </c>
      <c r="G32" s="54">
        <v>6729</v>
      </c>
      <c r="H32" s="56">
        <f t="shared" si="0"/>
        <v>100</v>
      </c>
    </row>
    <row r="33" customFormat="1" ht="18" customHeight="1" spans="1:8">
      <c r="A33" s="51">
        <v>28</v>
      </c>
      <c r="B33" s="52" t="s">
        <v>1011</v>
      </c>
      <c r="C33" s="53" t="s">
        <v>1001</v>
      </c>
      <c r="D33" s="52" t="s">
        <v>985</v>
      </c>
      <c r="E33" s="54">
        <v>7813</v>
      </c>
      <c r="F33" s="55">
        <v>44712</v>
      </c>
      <c r="G33" s="54">
        <v>7813</v>
      </c>
      <c r="H33" s="56">
        <f t="shared" si="0"/>
        <v>100</v>
      </c>
    </row>
    <row r="34" customFormat="1" ht="18" customHeight="1" spans="1:8">
      <c r="A34" s="51">
        <v>29</v>
      </c>
      <c r="B34" s="52" t="s">
        <v>996</v>
      </c>
      <c r="C34" s="53" t="s">
        <v>998</v>
      </c>
      <c r="D34" s="52" t="s">
        <v>985</v>
      </c>
      <c r="E34" s="57">
        <v>20181.35</v>
      </c>
      <c r="F34" s="55">
        <v>44740</v>
      </c>
      <c r="G34" s="57">
        <v>20181.35</v>
      </c>
      <c r="H34" s="56">
        <f t="shared" si="0"/>
        <v>100</v>
      </c>
    </row>
    <row r="35" customFormat="1" ht="18" customHeight="1" spans="1:8">
      <c r="A35" s="51">
        <v>30</v>
      </c>
      <c r="B35" s="52" t="s">
        <v>1002</v>
      </c>
      <c r="C35" s="53" t="s">
        <v>1003</v>
      </c>
      <c r="D35" s="52" t="s">
        <v>985</v>
      </c>
      <c r="E35" s="57">
        <v>2000</v>
      </c>
      <c r="F35" s="55">
        <v>44740</v>
      </c>
      <c r="G35" s="57">
        <v>2000</v>
      </c>
      <c r="H35" s="56">
        <f t="shared" si="0"/>
        <v>100</v>
      </c>
    </row>
    <row r="36" customFormat="1" ht="18" customHeight="1" spans="1:8">
      <c r="A36" s="51">
        <v>31</v>
      </c>
      <c r="B36" s="52" t="s">
        <v>1005</v>
      </c>
      <c r="C36" s="53" t="s">
        <v>1001</v>
      </c>
      <c r="D36" s="52" t="s">
        <v>985</v>
      </c>
      <c r="E36" s="57">
        <v>25301</v>
      </c>
      <c r="F36" s="55">
        <v>44740</v>
      </c>
      <c r="G36" s="57">
        <v>25301</v>
      </c>
      <c r="H36" s="56">
        <f t="shared" si="0"/>
        <v>100</v>
      </c>
    </row>
    <row r="37" customFormat="1" ht="18" customHeight="1" spans="1:8">
      <c r="A37" s="51">
        <v>32</v>
      </c>
      <c r="B37" s="52" t="s">
        <v>1007</v>
      </c>
      <c r="C37" s="53" t="s">
        <v>1001</v>
      </c>
      <c r="D37" s="52" t="s">
        <v>985</v>
      </c>
      <c r="E37" s="57">
        <v>229.65</v>
      </c>
      <c r="F37" s="55">
        <v>44740</v>
      </c>
      <c r="G37" s="57">
        <v>229.65</v>
      </c>
      <c r="H37" s="56">
        <f t="shared" si="0"/>
        <v>100</v>
      </c>
    </row>
    <row r="38" customFormat="1" ht="18" customHeight="1" spans="1:8">
      <c r="A38" s="51">
        <v>33</v>
      </c>
      <c r="B38" s="52" t="s">
        <v>1008</v>
      </c>
      <c r="C38" s="53" t="s">
        <v>998</v>
      </c>
      <c r="D38" s="52" t="s">
        <v>985</v>
      </c>
      <c r="E38" s="57">
        <v>48</v>
      </c>
      <c r="F38" s="55">
        <v>44740</v>
      </c>
      <c r="G38" s="57">
        <v>48</v>
      </c>
      <c r="H38" s="56">
        <f t="shared" si="0"/>
        <v>100</v>
      </c>
    </row>
    <row r="39" customFormat="1" ht="18" customHeight="1" spans="1:8">
      <c r="A39" s="51">
        <v>34</v>
      </c>
      <c r="B39" s="52" t="s">
        <v>1010</v>
      </c>
      <c r="C39" s="53" t="s">
        <v>1001</v>
      </c>
      <c r="D39" s="52" t="s">
        <v>985</v>
      </c>
      <c r="E39" s="57">
        <v>1000</v>
      </c>
      <c r="F39" s="55">
        <v>44740</v>
      </c>
      <c r="G39" s="57">
        <v>1000</v>
      </c>
      <c r="H39" s="56">
        <f t="shared" si="0"/>
        <v>100</v>
      </c>
    </row>
    <row r="40" customFormat="1" ht="18" customHeight="1" spans="1:8">
      <c r="A40" s="51">
        <v>35</v>
      </c>
      <c r="B40" s="52" t="s">
        <v>1011</v>
      </c>
      <c r="C40" s="53" t="s">
        <v>1001</v>
      </c>
      <c r="D40" s="52" t="s">
        <v>985</v>
      </c>
      <c r="E40" s="57">
        <v>940</v>
      </c>
      <c r="F40" s="55">
        <v>44740</v>
      </c>
      <c r="G40" s="57">
        <v>940</v>
      </c>
      <c r="H40" s="56">
        <f t="shared" si="0"/>
        <v>100</v>
      </c>
    </row>
    <row r="41" customFormat="1" ht="18" customHeight="1" spans="1:8">
      <c r="A41" s="58">
        <v>36</v>
      </c>
      <c r="B41" s="59" t="s">
        <v>1014</v>
      </c>
      <c r="C41" s="60" t="s">
        <v>1003</v>
      </c>
      <c r="D41" s="59" t="s">
        <v>985</v>
      </c>
      <c r="E41" s="61">
        <v>300</v>
      </c>
      <c r="F41" s="62">
        <v>44740</v>
      </c>
      <c r="G41" s="61">
        <v>300</v>
      </c>
      <c r="H41" s="63">
        <f t="shared" si="0"/>
        <v>100</v>
      </c>
    </row>
  </sheetData>
  <mergeCells count="2">
    <mergeCell ref="A2:H2"/>
    <mergeCell ref="G3:H3"/>
  </mergeCells>
  <printOptions horizontalCentered="1"/>
  <pageMargins left="0.590277777777778" right="0.590277777777778" top="0.751388888888889" bottom="0.590277777777778" header="0.298611111111111" footer="0.298611111111111"/>
  <pageSetup paperSize="9" scale="92" orientation="portrait" horizontalDpi="600" verticalDpi="300"/>
  <headerFooter>
    <oddFooter>&amp;C第 &amp;P 页，共 &amp;N 页</oddFooter>
  </headerFooter>
  <colBreaks count="1" manualBreakCount="1">
    <brk id="8" max="1048575" man="1"/>
  </colBreaks>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9"/>
  <dimension ref="A1:B28"/>
  <sheetViews>
    <sheetView workbookViewId="0">
      <selection activeCell="H15" sqref="H15"/>
    </sheetView>
  </sheetViews>
  <sheetFormatPr defaultColWidth="9" defaultRowHeight="13.5" outlineLevelCol="1"/>
  <cols>
    <col min="1" max="1" width="70.625" customWidth="1"/>
    <col min="2" max="2" width="15.5" customWidth="1"/>
  </cols>
  <sheetData>
    <row r="1" spans="1:1">
      <c r="A1" t="s">
        <v>1027</v>
      </c>
    </row>
    <row r="2" ht="29.25" customHeight="1" spans="1:2">
      <c r="A2" s="24" t="s">
        <v>1028</v>
      </c>
      <c r="B2" s="24"/>
    </row>
    <row r="3" ht="14.25" spans="2:2">
      <c r="B3" s="36" t="s">
        <v>980</v>
      </c>
    </row>
    <row r="4" ht="25.5" customHeight="1" spans="1:2">
      <c r="A4" s="25" t="s">
        <v>53</v>
      </c>
      <c r="B4" s="27" t="s">
        <v>1029</v>
      </c>
    </row>
    <row r="5" ht="27" customHeight="1" spans="1:2">
      <c r="A5" s="37" t="s">
        <v>1030</v>
      </c>
      <c r="B5" s="38">
        <v>211.07</v>
      </c>
    </row>
    <row r="6" ht="27" customHeight="1" spans="1:2">
      <c r="A6" s="37" t="s">
        <v>1031</v>
      </c>
      <c r="B6" s="38">
        <v>80.49</v>
      </c>
    </row>
    <row r="7" ht="27" customHeight="1" spans="1:2">
      <c r="A7" s="37" t="s">
        <v>1032</v>
      </c>
      <c r="B7" s="38">
        <v>130.58</v>
      </c>
    </row>
    <row r="8" ht="27" customHeight="1" spans="1:2">
      <c r="A8" s="37" t="s">
        <v>1033</v>
      </c>
      <c r="B8" s="38">
        <v>211.1</v>
      </c>
    </row>
    <row r="9" ht="27" customHeight="1" spans="1:2">
      <c r="A9" s="37" t="s">
        <v>1031</v>
      </c>
      <c r="B9" s="38">
        <v>80.5</v>
      </c>
    </row>
    <row r="10" ht="27" customHeight="1" spans="1:2">
      <c r="A10" s="37" t="s">
        <v>1032</v>
      </c>
      <c r="B10" s="38">
        <v>130.6</v>
      </c>
    </row>
    <row r="11" ht="27" customHeight="1" spans="1:2">
      <c r="A11" s="37" t="s">
        <v>1034</v>
      </c>
      <c r="B11" s="38">
        <v>35.96</v>
      </c>
    </row>
    <row r="12" ht="27" customHeight="1" spans="1:2">
      <c r="A12" s="37" t="s">
        <v>1035</v>
      </c>
      <c r="B12" s="38">
        <v>2.4</v>
      </c>
    </row>
    <row r="13" ht="27" customHeight="1" spans="1:2">
      <c r="A13" s="39" t="s">
        <v>1036</v>
      </c>
      <c r="B13" s="38">
        <v>0</v>
      </c>
    </row>
    <row r="14" ht="27" customHeight="1" spans="1:2">
      <c r="A14" s="37" t="s">
        <v>1037</v>
      </c>
      <c r="B14" s="38">
        <v>12.69</v>
      </c>
    </row>
    <row r="15" ht="27" customHeight="1" spans="1:2">
      <c r="A15" s="37" t="s">
        <v>1038</v>
      </c>
      <c r="B15" s="38">
        <v>20</v>
      </c>
    </row>
    <row r="16" ht="27" customHeight="1" spans="1:2">
      <c r="A16" s="37" t="s">
        <v>1039</v>
      </c>
      <c r="B16" s="38">
        <v>0.87</v>
      </c>
    </row>
    <row r="17" ht="27" customHeight="1" spans="1:2">
      <c r="A17" s="37" t="s">
        <v>1040</v>
      </c>
      <c r="B17" s="38">
        <v>13.56</v>
      </c>
    </row>
    <row r="18" ht="27" customHeight="1" spans="1:2">
      <c r="A18" s="37" t="s">
        <v>1041</v>
      </c>
      <c r="B18" s="38">
        <v>12.69</v>
      </c>
    </row>
    <row r="19" ht="27" customHeight="1" spans="1:2">
      <c r="A19" s="37" t="s">
        <v>1042</v>
      </c>
      <c r="B19" s="38">
        <v>0.87</v>
      </c>
    </row>
    <row r="20" ht="27" customHeight="1" spans="1:2">
      <c r="A20" s="37" t="s">
        <v>1043</v>
      </c>
      <c r="B20" s="38">
        <v>7.74</v>
      </c>
    </row>
    <row r="21" ht="27" customHeight="1" spans="1:2">
      <c r="A21" s="37" t="s">
        <v>1044</v>
      </c>
      <c r="B21" s="38">
        <v>2.56</v>
      </c>
    </row>
    <row r="22" ht="27" customHeight="1" spans="1:2">
      <c r="A22" s="37" t="s">
        <v>1045</v>
      </c>
      <c r="B22" s="38">
        <v>5.18</v>
      </c>
    </row>
    <row r="23" ht="27" customHeight="1" spans="1:2">
      <c r="A23" s="37" t="s">
        <v>1046</v>
      </c>
      <c r="B23" s="38">
        <v>233.52</v>
      </c>
    </row>
    <row r="24" ht="27" customHeight="1" spans="1:2">
      <c r="A24" s="37" t="s">
        <v>1031</v>
      </c>
      <c r="B24" s="38">
        <v>82.94</v>
      </c>
    </row>
    <row r="25" ht="27" customHeight="1" spans="1:2">
      <c r="A25" s="37" t="s">
        <v>1032</v>
      </c>
      <c r="B25" s="38">
        <v>150.58</v>
      </c>
    </row>
    <row r="26" ht="27" customHeight="1" spans="1:2">
      <c r="A26" s="37" t="s">
        <v>1047</v>
      </c>
      <c r="B26" s="38">
        <v>233.54</v>
      </c>
    </row>
    <row r="27" ht="27" customHeight="1" spans="1:2">
      <c r="A27" s="37" t="s">
        <v>1031</v>
      </c>
      <c r="B27" s="38">
        <v>82.94</v>
      </c>
    </row>
    <row r="28" ht="27" customHeight="1" spans="1:2">
      <c r="A28" s="40" t="s">
        <v>1032</v>
      </c>
      <c r="B28" s="41">
        <v>150.6</v>
      </c>
    </row>
  </sheetData>
  <mergeCells count="1">
    <mergeCell ref="A2:B2"/>
  </mergeCells>
  <printOptions horizontalCentered="1"/>
  <pageMargins left="0.590277777777778" right="0.590277777777778" top="0.751388888888889" bottom="0.590277777777778" header="0.298611111111111" footer="0.298611111111111"/>
  <pageSetup paperSize="9" scale="92" orientation="portrait" horizontalDpi="600" verticalDpi="300"/>
  <headerFooter>
    <oddFooter>&amp;C第 &amp;P 页，共 &amp;N 页</oddFooter>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0"/>
  <dimension ref="A1:F6"/>
  <sheetViews>
    <sheetView workbookViewId="0">
      <selection activeCell="D4" sqref="D4:F4"/>
    </sheetView>
  </sheetViews>
  <sheetFormatPr defaultColWidth="9" defaultRowHeight="13.5" outlineLevelRow="5" outlineLevelCol="5"/>
  <cols>
    <col min="1" max="1" width="11" customWidth="1"/>
    <col min="2" max="2" width="19.75" customWidth="1"/>
    <col min="3" max="3" width="17.8833333333333" customWidth="1"/>
    <col min="4" max="6" width="12" customWidth="1"/>
  </cols>
  <sheetData>
    <row r="1" spans="1:1">
      <c r="A1" t="s">
        <v>1048</v>
      </c>
    </row>
    <row r="2" ht="33" customHeight="1" spans="1:6">
      <c r="A2" s="24" t="s">
        <v>1049</v>
      </c>
      <c r="B2" s="24"/>
      <c r="C2" s="24"/>
      <c r="D2" s="24"/>
      <c r="E2" s="24"/>
      <c r="F2" s="24"/>
    </row>
    <row r="3" ht="14.25"/>
    <row r="4" ht="22.5" customHeight="1" spans="1:6">
      <c r="A4" s="25" t="s">
        <v>1050</v>
      </c>
      <c r="B4" s="26" t="s">
        <v>1051</v>
      </c>
      <c r="C4" s="26" t="s">
        <v>1052</v>
      </c>
      <c r="D4" s="26" t="s">
        <v>1053</v>
      </c>
      <c r="E4" s="26"/>
      <c r="F4" s="27"/>
    </row>
    <row r="5" ht="22.5" customHeight="1" spans="1:6">
      <c r="A5" s="28"/>
      <c r="B5" s="29"/>
      <c r="C5" s="29"/>
      <c r="D5" s="29" t="s">
        <v>1054</v>
      </c>
      <c r="E5" s="29" t="s">
        <v>1055</v>
      </c>
      <c r="F5" s="30" t="s">
        <v>1056</v>
      </c>
    </row>
    <row r="6" ht="31.5" customHeight="1" spans="1:6">
      <c r="A6" s="31" t="s">
        <v>986</v>
      </c>
      <c r="B6" s="32">
        <v>1.016</v>
      </c>
      <c r="C6" s="33">
        <v>0.034</v>
      </c>
      <c r="D6" s="34">
        <v>30</v>
      </c>
      <c r="E6" s="34">
        <v>1</v>
      </c>
      <c r="F6" s="35">
        <v>13.3</v>
      </c>
    </row>
  </sheetData>
  <mergeCells count="5">
    <mergeCell ref="A2:F2"/>
    <mergeCell ref="D4:F4"/>
    <mergeCell ref="A4:A5"/>
    <mergeCell ref="B4:B5"/>
    <mergeCell ref="C4:C5"/>
  </mergeCells>
  <printOptions horizontalCentered="1"/>
  <pageMargins left="0.590277777777778" right="0.590277777777778" top="0.751388888888889" bottom="0.590277777777778" header="0.298611111111111" footer="0.298611111111111"/>
  <pageSetup paperSize="9" scale="92" orientation="portrait" horizontalDpi="600" verticalDpi="300"/>
  <headerFooter>
    <oddFooter>&amp;C第 &amp;P 页，共 &amp;N 页</oddFooter>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1"/>
  <dimension ref="A1:J30"/>
  <sheetViews>
    <sheetView workbookViewId="0">
      <selection activeCell="F4" sqref="F4"/>
    </sheetView>
  </sheetViews>
  <sheetFormatPr defaultColWidth="9" defaultRowHeight="13.5"/>
  <cols>
    <col min="1" max="1" width="59.25" customWidth="1"/>
    <col min="2" max="2" width="15.8833333333333" customWidth="1"/>
    <col min="3" max="3" width="11.1333333333333" customWidth="1"/>
    <col min="4" max="4" width="12.6333333333333" customWidth="1"/>
    <col min="6" max="6" width="19.375" customWidth="1"/>
  </cols>
  <sheetData>
    <row r="1" ht="15.75" customHeight="1" spans="1:1">
      <c r="A1" t="s">
        <v>1057</v>
      </c>
    </row>
    <row r="2" ht="24.75" customHeight="1" spans="1:4">
      <c r="A2" s="2" t="s">
        <v>1058</v>
      </c>
      <c r="B2" s="2"/>
      <c r="C2" s="2"/>
      <c r="D2" s="2"/>
    </row>
    <row r="3" ht="18.75" customHeight="1" spans="1:4">
      <c r="A3" s="3"/>
      <c r="B3" s="3"/>
      <c r="C3" s="1"/>
      <c r="D3" s="3" t="s">
        <v>52</v>
      </c>
    </row>
    <row r="4" s="1" customFormat="1" ht="42" customHeight="1" spans="1:4">
      <c r="A4" s="4" t="s">
        <v>990</v>
      </c>
      <c r="B4" s="5" t="s">
        <v>116</v>
      </c>
      <c r="C4" s="5" t="s">
        <v>120</v>
      </c>
      <c r="D4" s="6" t="s">
        <v>1059</v>
      </c>
    </row>
    <row r="5" ht="23.25" customHeight="1" spans="1:4">
      <c r="A5" s="7" t="s">
        <v>127</v>
      </c>
      <c r="B5" s="8">
        <f>B6+B15+B18+B21+B24+B27</f>
        <v>9348</v>
      </c>
      <c r="C5" s="8">
        <f>C6+C15+C18+C21+C24+C27</f>
        <v>9348</v>
      </c>
      <c r="D5" s="9">
        <f>C5/B5*100</f>
        <v>100</v>
      </c>
    </row>
    <row r="6" customFormat="1" ht="23" customHeight="1" spans="1:10">
      <c r="A6" s="7" t="s">
        <v>254</v>
      </c>
      <c r="B6" s="10">
        <f>B7</f>
        <v>6326</v>
      </c>
      <c r="C6" s="10">
        <f>C7</f>
        <v>6326</v>
      </c>
      <c r="D6" s="11">
        <f>C6/B6*100</f>
        <v>100</v>
      </c>
      <c r="F6" s="12"/>
      <c r="G6" s="12"/>
      <c r="H6" s="12"/>
      <c r="I6" s="12"/>
      <c r="J6" s="12"/>
    </row>
    <row r="7" customFormat="1" ht="23" customHeight="1" spans="1:10">
      <c r="A7" s="13" t="s">
        <v>1060</v>
      </c>
      <c r="B7" s="10">
        <f>SUM(B8:B14)</f>
        <v>6326</v>
      </c>
      <c r="C7" s="10">
        <f>SUM(C8:C14)</f>
        <v>6326</v>
      </c>
      <c r="D7" s="11">
        <f>C7/B7*100</f>
        <v>100</v>
      </c>
      <c r="F7" s="12"/>
      <c r="G7" s="12"/>
      <c r="H7" s="12"/>
      <c r="I7" s="12"/>
      <c r="J7" s="12"/>
    </row>
    <row r="8" customFormat="1" ht="23" customHeight="1" spans="1:10">
      <c r="A8" s="14" t="s">
        <v>1061</v>
      </c>
      <c r="B8" s="10">
        <v>199</v>
      </c>
      <c r="C8" s="10">
        <v>199</v>
      </c>
      <c r="D8" s="11">
        <f t="shared" ref="D8:D23" si="0">C8/B8*100</f>
        <v>100</v>
      </c>
      <c r="F8" s="12"/>
      <c r="G8" s="12"/>
      <c r="H8" s="12"/>
      <c r="I8" s="12"/>
      <c r="J8" s="12"/>
    </row>
    <row r="9" ht="23" customHeight="1" spans="1:10">
      <c r="A9" s="14" t="s">
        <v>1062</v>
      </c>
      <c r="B9" s="10">
        <v>2973</v>
      </c>
      <c r="C9" s="10">
        <v>2973</v>
      </c>
      <c r="D9" s="11">
        <f t="shared" si="0"/>
        <v>100</v>
      </c>
      <c r="F9" s="12"/>
      <c r="G9" s="12"/>
      <c r="H9" s="15"/>
      <c r="I9" s="12"/>
      <c r="J9" s="12"/>
    </row>
    <row r="10" ht="23" customHeight="1" spans="1:10">
      <c r="A10" s="14" t="s">
        <v>1063</v>
      </c>
      <c r="B10" s="10">
        <v>766</v>
      </c>
      <c r="C10" s="10">
        <v>766</v>
      </c>
      <c r="D10" s="11">
        <f t="shared" si="0"/>
        <v>100</v>
      </c>
      <c r="F10" s="12"/>
      <c r="G10" s="12"/>
      <c r="H10" s="12"/>
      <c r="I10" s="12"/>
      <c r="J10" s="12"/>
    </row>
    <row r="11" ht="23" customHeight="1" spans="1:10">
      <c r="A11" s="14" t="s">
        <v>1064</v>
      </c>
      <c r="B11" s="10">
        <v>295</v>
      </c>
      <c r="C11" s="10">
        <v>295</v>
      </c>
      <c r="D11" s="11">
        <f t="shared" si="0"/>
        <v>100</v>
      </c>
      <c r="F11" s="12"/>
      <c r="G11" s="12"/>
      <c r="H11" s="15"/>
      <c r="I11" s="12"/>
      <c r="J11" s="12"/>
    </row>
    <row r="12" ht="23" customHeight="1" spans="1:10">
      <c r="A12" s="14" t="s">
        <v>1065</v>
      </c>
      <c r="B12" s="10">
        <v>400</v>
      </c>
      <c r="C12" s="10">
        <v>400</v>
      </c>
      <c r="D12" s="11">
        <f t="shared" si="0"/>
        <v>100</v>
      </c>
      <c r="F12" s="12"/>
      <c r="G12" s="12"/>
      <c r="H12" s="15"/>
      <c r="I12" s="12"/>
      <c r="J12" s="12"/>
    </row>
    <row r="13" ht="23" customHeight="1" spans="1:10">
      <c r="A13" s="14" t="s">
        <v>1066</v>
      </c>
      <c r="B13" s="10">
        <v>1691</v>
      </c>
      <c r="C13" s="10">
        <v>1691</v>
      </c>
      <c r="D13" s="11">
        <f t="shared" si="0"/>
        <v>100</v>
      </c>
      <c r="F13" s="12"/>
      <c r="G13" s="12"/>
      <c r="H13" s="15"/>
      <c r="I13" s="12"/>
      <c r="J13" s="12"/>
    </row>
    <row r="14" ht="23" customHeight="1" spans="1:10">
      <c r="A14" s="14" t="s">
        <v>1067</v>
      </c>
      <c r="B14" s="10">
        <v>2</v>
      </c>
      <c r="C14" s="10">
        <v>2</v>
      </c>
      <c r="D14" s="11">
        <f t="shared" si="0"/>
        <v>100</v>
      </c>
      <c r="F14" s="12"/>
      <c r="G14" s="12"/>
      <c r="H14" s="15"/>
      <c r="I14" s="12"/>
      <c r="J14" s="12"/>
    </row>
    <row r="15" ht="23" customHeight="1" spans="1:10">
      <c r="A15" s="7" t="s">
        <v>278</v>
      </c>
      <c r="B15" s="10">
        <f>B16</f>
        <v>130</v>
      </c>
      <c r="C15" s="10">
        <f>C16</f>
        <v>130</v>
      </c>
      <c r="D15" s="11">
        <f t="shared" si="0"/>
        <v>100</v>
      </c>
      <c r="F15" s="12"/>
      <c r="G15" s="12"/>
      <c r="H15" s="15"/>
      <c r="I15" s="12"/>
      <c r="J15" s="12"/>
    </row>
    <row r="16" ht="23" customHeight="1" spans="1:10">
      <c r="A16" s="13" t="s">
        <v>1068</v>
      </c>
      <c r="B16" s="10">
        <f>SUM(B17:B17)</f>
        <v>130</v>
      </c>
      <c r="C16" s="10">
        <f>SUM(C17:C17)</f>
        <v>130</v>
      </c>
      <c r="D16" s="11">
        <f t="shared" si="0"/>
        <v>100</v>
      </c>
      <c r="F16" s="12"/>
      <c r="G16" s="12"/>
      <c r="H16" s="15"/>
      <c r="I16" s="12"/>
      <c r="J16" s="12"/>
    </row>
    <row r="17" ht="23" customHeight="1" spans="1:10">
      <c r="A17" s="14" t="s">
        <v>1069</v>
      </c>
      <c r="B17" s="10">
        <v>130</v>
      </c>
      <c r="C17" s="10">
        <v>130</v>
      </c>
      <c r="D17" s="11">
        <f t="shared" si="0"/>
        <v>100</v>
      </c>
      <c r="F17" s="12"/>
      <c r="G17" s="12"/>
      <c r="H17" s="15"/>
      <c r="I17" s="12"/>
      <c r="J17" s="12"/>
    </row>
    <row r="18" ht="23" customHeight="1" spans="1:4">
      <c r="A18" s="16" t="s">
        <v>319</v>
      </c>
      <c r="B18" s="10">
        <f>B19</f>
        <v>31</v>
      </c>
      <c r="C18" s="10">
        <f>C19</f>
        <v>31</v>
      </c>
      <c r="D18" s="11">
        <f t="shared" si="0"/>
        <v>100</v>
      </c>
    </row>
    <row r="19" ht="23" customHeight="1" spans="1:4">
      <c r="A19" s="17" t="s">
        <v>1070</v>
      </c>
      <c r="B19" s="10">
        <f>B20</f>
        <v>31</v>
      </c>
      <c r="C19" s="10">
        <f>C20</f>
        <v>31</v>
      </c>
      <c r="D19" s="11">
        <f t="shared" si="0"/>
        <v>100</v>
      </c>
    </row>
    <row r="20" ht="23" customHeight="1" spans="1:4">
      <c r="A20" s="14" t="s">
        <v>1071</v>
      </c>
      <c r="B20" s="10">
        <v>31</v>
      </c>
      <c r="C20" s="10">
        <v>31</v>
      </c>
      <c r="D20" s="11">
        <f t="shared" si="0"/>
        <v>100</v>
      </c>
    </row>
    <row r="21" ht="23" customHeight="1" spans="1:4">
      <c r="A21" s="18" t="s">
        <v>387</v>
      </c>
      <c r="B21" s="10">
        <f>B22</f>
        <v>55</v>
      </c>
      <c r="C21" s="10">
        <f>C22</f>
        <v>55</v>
      </c>
      <c r="D21" s="11">
        <f t="shared" si="0"/>
        <v>100</v>
      </c>
    </row>
    <row r="22" ht="23" customHeight="1" spans="1:4">
      <c r="A22" s="14" t="s">
        <v>1072</v>
      </c>
      <c r="B22" s="10">
        <f>SUM(B23:B23)</f>
        <v>55</v>
      </c>
      <c r="C22" s="10">
        <f>SUM(C23:C23)</f>
        <v>55</v>
      </c>
      <c r="D22" s="11">
        <f t="shared" si="0"/>
        <v>100</v>
      </c>
    </row>
    <row r="23" ht="23" customHeight="1" spans="1:4">
      <c r="A23" s="14" t="s">
        <v>1073</v>
      </c>
      <c r="B23" s="10">
        <v>55</v>
      </c>
      <c r="C23" s="10">
        <v>55</v>
      </c>
      <c r="D23" s="11">
        <f t="shared" si="0"/>
        <v>100</v>
      </c>
    </row>
    <row r="24" ht="23" customHeight="1" spans="1:4">
      <c r="A24" s="18" t="s">
        <v>433</v>
      </c>
      <c r="B24" s="10">
        <f>B25</f>
        <v>330</v>
      </c>
      <c r="C24" s="10">
        <f>C25</f>
        <v>330</v>
      </c>
      <c r="D24" s="11">
        <f>D25</f>
        <v>100</v>
      </c>
    </row>
    <row r="25" ht="23" customHeight="1" spans="1:4">
      <c r="A25" s="14" t="s">
        <v>1074</v>
      </c>
      <c r="B25" s="10">
        <f>B26</f>
        <v>330</v>
      </c>
      <c r="C25" s="10">
        <f>C26</f>
        <v>330</v>
      </c>
      <c r="D25" s="11">
        <f>C25/B25*100</f>
        <v>100</v>
      </c>
    </row>
    <row r="26" ht="23" customHeight="1" spans="1:4">
      <c r="A26" s="14" t="s">
        <v>1075</v>
      </c>
      <c r="B26" s="10">
        <v>330</v>
      </c>
      <c r="C26" s="10">
        <v>330</v>
      </c>
      <c r="D26" s="11">
        <f>C26/B26*100</f>
        <v>100</v>
      </c>
    </row>
    <row r="27" ht="23" customHeight="1" spans="1:4">
      <c r="A27" s="18" t="s">
        <v>574</v>
      </c>
      <c r="B27" s="10">
        <f>B28</f>
        <v>2476</v>
      </c>
      <c r="C27" s="10">
        <f>C28</f>
        <v>2476</v>
      </c>
      <c r="D27" s="11">
        <f>C27/B27*100</f>
        <v>100</v>
      </c>
    </row>
    <row r="28" ht="23" customHeight="1" spans="1:4">
      <c r="A28" s="14" t="s">
        <v>1076</v>
      </c>
      <c r="B28" s="10">
        <f>SUM(B29:B29)</f>
        <v>2476</v>
      </c>
      <c r="C28" s="10">
        <f>SUM(C29:C29)</f>
        <v>2476</v>
      </c>
      <c r="D28" s="11">
        <f>C28/B28*100</f>
        <v>100</v>
      </c>
    </row>
    <row r="29" ht="23" customHeight="1" spans="1:4">
      <c r="A29" s="19" t="s">
        <v>1077</v>
      </c>
      <c r="B29" s="20">
        <v>2476</v>
      </c>
      <c r="C29" s="21">
        <v>2476</v>
      </c>
      <c r="D29" s="22">
        <f>C29/B29*100</f>
        <v>100</v>
      </c>
    </row>
    <row r="30" ht="23" customHeight="1" spans="1:1">
      <c r="A30" s="23" t="s">
        <v>1078</v>
      </c>
    </row>
  </sheetData>
  <mergeCells count="1">
    <mergeCell ref="A2:D2"/>
  </mergeCells>
  <printOptions horizontalCentered="1"/>
  <pageMargins left="0.590277777777778" right="0.590277777777778" top="0.751388888888889" bottom="0.590277777777778" header="0.298611111111111" footer="0.298611111111111"/>
  <pageSetup paperSize="9" scale="92" orientation="portrait" horizontalDpi="600" verticalDpi="3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27</vt:i4>
      </vt:variant>
    </vt:vector>
  </HeadingPairs>
  <TitlesOfParts>
    <vt:vector size="27" baseType="lpstr">
      <vt:lpstr>封面</vt:lpstr>
      <vt:lpstr>ML</vt:lpstr>
      <vt:lpstr>01</vt:lpstr>
      <vt:lpstr>02</vt:lpstr>
      <vt:lpstr>03</vt:lpstr>
      <vt:lpstr>03说明</vt:lpstr>
      <vt:lpstr>04</vt:lpstr>
      <vt:lpstr>05</vt:lpstr>
      <vt:lpstr>06</vt:lpstr>
      <vt:lpstr>07</vt:lpstr>
      <vt:lpstr>08</vt:lpstr>
      <vt:lpstr>06说明</vt:lpstr>
      <vt:lpstr>09</vt:lpstr>
      <vt:lpstr>09说明</vt:lpstr>
      <vt:lpstr>10</vt:lpstr>
      <vt:lpstr>11</vt:lpstr>
      <vt:lpstr>12</vt:lpstr>
      <vt:lpstr>13</vt:lpstr>
      <vt:lpstr>14</vt:lpstr>
      <vt:lpstr>14说明 </vt:lpstr>
      <vt:lpstr>15</vt:lpstr>
      <vt:lpstr>16</vt:lpstr>
      <vt:lpstr>17</vt:lpstr>
      <vt:lpstr>18</vt:lpstr>
      <vt:lpstr>19</vt:lpstr>
      <vt:lpstr>20</vt:lpstr>
      <vt:lpstr>21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杨菊</cp:lastModifiedBy>
  <dcterms:created xsi:type="dcterms:W3CDTF">2006-09-13T11:21:00Z</dcterms:created>
  <cp:lastPrinted>2022-08-23T07:36:00Z</cp:lastPrinted>
  <dcterms:modified xsi:type="dcterms:W3CDTF">2023-08-10T10:00:31Z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1605E703B61147C2A13A1470A817D854</vt:lpwstr>
  </property>
  <property fmtid="{D5CDD505-2E9C-101B-9397-08002B2CF9AE}" pid="3" name="KSOProductBuildVer">
    <vt:lpwstr>2052-11.8.2.8875</vt:lpwstr>
  </property>
</Properties>
</file>